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4085"/>
  </bookViews>
  <sheets>
    <sheet name="C.2" sheetId="1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B.1" sheetId="15" r:id="rId12"/>
    <sheet name="B.2" sheetId="16" r:id="rId13"/>
    <sheet name="B.2.1" sheetId="17" r:id="rId14"/>
    <sheet name="B.2.2" sheetId="18" r:id="rId15"/>
    <sheet name="B.2.3" sheetId="19" r:id="rId16"/>
    <sheet name="B.2.4" sheetId="20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Print_Area" localSheetId="11">B.1!$A$1:$O$40</definedName>
  </definedNames>
  <calcPr calcId="145621"/>
</workbook>
</file>

<file path=xl/calcChain.xml><?xml version="1.0" encoding="utf-8"?>
<calcChain xmlns="http://schemas.openxmlformats.org/spreadsheetml/2006/main">
  <c r="M81" i="20" l="1"/>
  <c r="L81" i="20"/>
  <c r="K81" i="20"/>
  <c r="J81" i="20"/>
  <c r="J77" i="20" s="1"/>
  <c r="I81" i="20"/>
  <c r="H81" i="20"/>
  <c r="G81" i="20"/>
  <c r="F81" i="20"/>
  <c r="F77" i="20" s="1"/>
  <c r="E81" i="20"/>
  <c r="M78" i="20"/>
  <c r="L78" i="20"/>
  <c r="K78" i="20"/>
  <c r="K77" i="20" s="1"/>
  <c r="J78" i="20"/>
  <c r="I78" i="20"/>
  <c r="H78" i="20"/>
  <c r="G78" i="20"/>
  <c r="G77" i="20" s="1"/>
  <c r="F78" i="20"/>
  <c r="E78" i="20"/>
  <c r="M77" i="20"/>
  <c r="L77" i="20"/>
  <c r="I77" i="20"/>
  <c r="H77" i="20"/>
  <c r="E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J68" i="20"/>
  <c r="J64" i="20" s="1"/>
  <c r="I68" i="20"/>
  <c r="H68" i="20"/>
  <c r="G68" i="20"/>
  <c r="F68" i="20"/>
  <c r="F64" i="20" s="1"/>
  <c r="E68" i="20"/>
  <c r="M65" i="20"/>
  <c r="L65" i="20"/>
  <c r="K65" i="20"/>
  <c r="K64" i="20" s="1"/>
  <c r="J65" i="20"/>
  <c r="I65" i="20"/>
  <c r="H65" i="20"/>
  <c r="G65" i="20"/>
  <c r="G64" i="20" s="1"/>
  <c r="F65" i="20"/>
  <c r="E65" i="20"/>
  <c r="M64" i="20"/>
  <c r="L64" i="20"/>
  <c r="I64" i="20"/>
  <c r="H64" i="20"/>
  <c r="E64" i="20"/>
  <c r="M59" i="20"/>
  <c r="L59" i="20"/>
  <c r="K59" i="20"/>
  <c r="J59" i="20"/>
  <c r="I59" i="20"/>
  <c r="H59" i="20"/>
  <c r="G59" i="20"/>
  <c r="F59" i="20"/>
  <c r="E59" i="20"/>
  <c r="M56" i="20"/>
  <c r="L56" i="20"/>
  <c r="K56" i="20"/>
  <c r="J56" i="20"/>
  <c r="J52" i="20" s="1"/>
  <c r="J51" i="20" s="1"/>
  <c r="I56" i="20"/>
  <c r="H56" i="20"/>
  <c r="G56" i="20"/>
  <c r="F56" i="20"/>
  <c r="F52" i="20" s="1"/>
  <c r="F51" i="20" s="1"/>
  <c r="E56" i="20"/>
  <c r="M53" i="20"/>
  <c r="L53" i="20"/>
  <c r="K53" i="20"/>
  <c r="K52" i="20" s="1"/>
  <c r="K51" i="20" s="1"/>
  <c r="J53" i="20"/>
  <c r="I53" i="20"/>
  <c r="H53" i="20"/>
  <c r="G53" i="20"/>
  <c r="G52" i="20" s="1"/>
  <c r="G51" i="20" s="1"/>
  <c r="F53" i="20"/>
  <c r="E53" i="20"/>
  <c r="M52" i="20"/>
  <c r="L52" i="20"/>
  <c r="L51" i="20" s="1"/>
  <c r="I52" i="20"/>
  <c r="H52" i="20"/>
  <c r="H51" i="20" s="1"/>
  <c r="E52" i="20"/>
  <c r="M51" i="20"/>
  <c r="I51" i="20"/>
  <c r="E51" i="20"/>
  <c r="M47" i="20"/>
  <c r="L47" i="20"/>
  <c r="K47" i="20"/>
  <c r="J47" i="20"/>
  <c r="J4" i="20" s="1"/>
  <c r="I47" i="20"/>
  <c r="H47" i="20"/>
  <c r="G47" i="20"/>
  <c r="F47" i="20"/>
  <c r="F4" i="20" s="1"/>
  <c r="E47" i="20"/>
  <c r="M8" i="20"/>
  <c r="L8" i="20"/>
  <c r="K8" i="20"/>
  <c r="K4" i="20" s="1"/>
  <c r="J8" i="20"/>
  <c r="I8" i="20"/>
  <c r="H8" i="20"/>
  <c r="G8" i="20"/>
  <c r="G4" i="20" s="1"/>
  <c r="F8" i="20"/>
  <c r="E8" i="20"/>
  <c r="M5" i="20"/>
  <c r="L5" i="20"/>
  <c r="L4" i="20" s="1"/>
  <c r="K5" i="20"/>
  <c r="J5" i="20"/>
  <c r="I5" i="20"/>
  <c r="H5" i="20"/>
  <c r="H4" i="20" s="1"/>
  <c r="H92" i="20" s="1"/>
  <c r="G5" i="20"/>
  <c r="F5" i="20"/>
  <c r="E5" i="20"/>
  <c r="M4" i="20"/>
  <c r="M92" i="20" s="1"/>
  <c r="I4" i="20"/>
  <c r="I92" i="20" s="1"/>
  <c r="E4" i="20"/>
  <c r="E92" i="20" s="1"/>
  <c r="M81" i="19"/>
  <c r="L81" i="19"/>
  <c r="K81" i="19"/>
  <c r="K77" i="19" s="1"/>
  <c r="J81" i="19"/>
  <c r="I81" i="19"/>
  <c r="H81" i="19"/>
  <c r="G81" i="19"/>
  <c r="G77" i="19" s="1"/>
  <c r="F81" i="19"/>
  <c r="E81" i="19"/>
  <c r="M78" i="19"/>
  <c r="L78" i="19"/>
  <c r="L77" i="19" s="1"/>
  <c r="K78" i="19"/>
  <c r="J78" i="19"/>
  <c r="I78" i="19"/>
  <c r="H78" i="19"/>
  <c r="H77" i="19" s="1"/>
  <c r="G78" i="19"/>
  <c r="F78" i="19"/>
  <c r="E78" i="19"/>
  <c r="M77" i="19"/>
  <c r="J77" i="19"/>
  <c r="I77" i="19"/>
  <c r="F77" i="19"/>
  <c r="E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K64" i="19" s="1"/>
  <c r="J68" i="19"/>
  <c r="I68" i="19"/>
  <c r="H68" i="19"/>
  <c r="G68" i="19"/>
  <c r="G64" i="19" s="1"/>
  <c r="F68" i="19"/>
  <c r="E68" i="19"/>
  <c r="M65" i="19"/>
  <c r="L65" i="19"/>
  <c r="L64" i="19" s="1"/>
  <c r="K65" i="19"/>
  <c r="J65" i="19"/>
  <c r="I65" i="19"/>
  <c r="H65" i="19"/>
  <c r="H64" i="19" s="1"/>
  <c r="G65" i="19"/>
  <c r="F65" i="19"/>
  <c r="E65" i="19"/>
  <c r="M64" i="19"/>
  <c r="J64" i="19"/>
  <c r="I64" i="19"/>
  <c r="F64" i="19"/>
  <c r="E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K52" i="19" s="1"/>
  <c r="K51" i="19" s="1"/>
  <c r="J56" i="19"/>
  <c r="I56" i="19"/>
  <c r="H56" i="19"/>
  <c r="G56" i="19"/>
  <c r="G52" i="19" s="1"/>
  <c r="G51" i="19" s="1"/>
  <c r="F56" i="19"/>
  <c r="E56" i="19"/>
  <c r="M53" i="19"/>
  <c r="L53" i="19"/>
  <c r="L52" i="19" s="1"/>
  <c r="L51" i="19" s="1"/>
  <c r="K53" i="19"/>
  <c r="J53" i="19"/>
  <c r="I53" i="19"/>
  <c r="H53" i="19"/>
  <c r="H52" i="19" s="1"/>
  <c r="H51" i="19" s="1"/>
  <c r="G53" i="19"/>
  <c r="F53" i="19"/>
  <c r="E53" i="19"/>
  <c r="M52" i="19"/>
  <c r="M51" i="19" s="1"/>
  <c r="J52" i="19"/>
  <c r="I52" i="19"/>
  <c r="I51" i="19" s="1"/>
  <c r="F52" i="19"/>
  <c r="E52" i="19"/>
  <c r="E51" i="19" s="1"/>
  <c r="J51" i="19"/>
  <c r="F51" i="19"/>
  <c r="M47" i="19"/>
  <c r="L47" i="19"/>
  <c r="K47" i="19"/>
  <c r="K4" i="19" s="1"/>
  <c r="K92" i="19" s="1"/>
  <c r="J47" i="19"/>
  <c r="I47" i="19"/>
  <c r="H47" i="19"/>
  <c r="G47" i="19"/>
  <c r="G4" i="19" s="1"/>
  <c r="G92" i="19" s="1"/>
  <c r="F47" i="19"/>
  <c r="E47" i="19"/>
  <c r="M8" i="19"/>
  <c r="L8" i="19"/>
  <c r="L4" i="19" s="1"/>
  <c r="L92" i="19" s="1"/>
  <c r="K8" i="19"/>
  <c r="J8" i="19"/>
  <c r="I8" i="19"/>
  <c r="H8" i="19"/>
  <c r="H4" i="19" s="1"/>
  <c r="H92" i="19" s="1"/>
  <c r="G8" i="19"/>
  <c r="F8" i="19"/>
  <c r="E8" i="19"/>
  <c r="M5" i="19"/>
  <c r="M4" i="19" s="1"/>
  <c r="M92" i="19" s="1"/>
  <c r="L5" i="19"/>
  <c r="K5" i="19"/>
  <c r="J5" i="19"/>
  <c r="I5" i="19"/>
  <c r="I4" i="19" s="1"/>
  <c r="I92" i="19" s="1"/>
  <c r="H5" i="19"/>
  <c r="G5" i="19"/>
  <c r="F5" i="19"/>
  <c r="E5" i="19"/>
  <c r="E4" i="19" s="1"/>
  <c r="E92" i="19" s="1"/>
  <c r="J4" i="19"/>
  <c r="J92" i="19" s="1"/>
  <c r="F4" i="19"/>
  <c r="F92" i="19" s="1"/>
  <c r="M81" i="18"/>
  <c r="L81" i="18"/>
  <c r="L77" i="18" s="1"/>
  <c r="K81" i="18"/>
  <c r="J81" i="18"/>
  <c r="I81" i="18"/>
  <c r="H81" i="18"/>
  <c r="H77" i="18" s="1"/>
  <c r="G81" i="18"/>
  <c r="F81" i="18"/>
  <c r="E81" i="18"/>
  <c r="M78" i="18"/>
  <c r="M77" i="18" s="1"/>
  <c r="L78" i="18"/>
  <c r="K78" i="18"/>
  <c r="J78" i="18"/>
  <c r="I78" i="18"/>
  <c r="I77" i="18" s="1"/>
  <c r="H78" i="18"/>
  <c r="G78" i="18"/>
  <c r="F78" i="18"/>
  <c r="E78" i="18"/>
  <c r="E77" i="18" s="1"/>
  <c r="K77" i="18"/>
  <c r="J77" i="18"/>
  <c r="G77" i="18"/>
  <c r="F77" i="18"/>
  <c r="M73" i="18"/>
  <c r="L73" i="18"/>
  <c r="K73" i="18"/>
  <c r="J73" i="18"/>
  <c r="I73" i="18"/>
  <c r="H73" i="18"/>
  <c r="G73" i="18"/>
  <c r="F73" i="18"/>
  <c r="E73" i="18"/>
  <c r="M68" i="18"/>
  <c r="L68" i="18"/>
  <c r="L64" i="18" s="1"/>
  <c r="K68" i="18"/>
  <c r="J68" i="18"/>
  <c r="I68" i="18"/>
  <c r="H68" i="18"/>
  <c r="H64" i="18" s="1"/>
  <c r="G68" i="18"/>
  <c r="F68" i="18"/>
  <c r="E68" i="18"/>
  <c r="M65" i="18"/>
  <c r="M64" i="18" s="1"/>
  <c r="L65" i="18"/>
  <c r="K65" i="18"/>
  <c r="J65" i="18"/>
  <c r="I65" i="18"/>
  <c r="I64" i="18" s="1"/>
  <c r="H65" i="18"/>
  <c r="G65" i="18"/>
  <c r="F65" i="18"/>
  <c r="E65" i="18"/>
  <c r="E64" i="18" s="1"/>
  <c r="K64" i="18"/>
  <c r="J64" i="18"/>
  <c r="G64" i="18"/>
  <c r="F64" i="18"/>
  <c r="M59" i="18"/>
  <c r="L59" i="18"/>
  <c r="K59" i="18"/>
  <c r="J59" i="18"/>
  <c r="I59" i="18"/>
  <c r="H59" i="18"/>
  <c r="G59" i="18"/>
  <c r="F59" i="18"/>
  <c r="E59" i="18"/>
  <c r="M56" i="18"/>
  <c r="L56" i="18"/>
  <c r="L52" i="18" s="1"/>
  <c r="K56" i="18"/>
  <c r="J56" i="18"/>
  <c r="I56" i="18"/>
  <c r="H56" i="18"/>
  <c r="H52" i="18" s="1"/>
  <c r="G56" i="18"/>
  <c r="F56" i="18"/>
  <c r="E56" i="18"/>
  <c r="M53" i="18"/>
  <c r="M52" i="18" s="1"/>
  <c r="L53" i="18"/>
  <c r="K53" i="18"/>
  <c r="J53" i="18"/>
  <c r="I53" i="18"/>
  <c r="I52" i="18" s="1"/>
  <c r="I51" i="18" s="1"/>
  <c r="H53" i="18"/>
  <c r="G53" i="18"/>
  <c r="F53" i="18"/>
  <c r="E53" i="18"/>
  <c r="E52" i="18" s="1"/>
  <c r="E51" i="18" s="1"/>
  <c r="K52" i="18"/>
  <c r="J52" i="18"/>
  <c r="J51" i="18" s="1"/>
  <c r="G52" i="18"/>
  <c r="F52" i="18"/>
  <c r="F51" i="18" s="1"/>
  <c r="K51" i="18"/>
  <c r="G51" i="18"/>
  <c r="M47" i="18"/>
  <c r="L47" i="18"/>
  <c r="L4" i="18" s="1"/>
  <c r="K47" i="18"/>
  <c r="J47" i="18"/>
  <c r="I47" i="18"/>
  <c r="H47" i="18"/>
  <c r="H4" i="18" s="1"/>
  <c r="G47" i="18"/>
  <c r="F47" i="18"/>
  <c r="E47" i="18"/>
  <c r="M8" i="18"/>
  <c r="M4" i="18" s="1"/>
  <c r="L8" i="18"/>
  <c r="K8" i="18"/>
  <c r="J8" i="18"/>
  <c r="I8" i="18"/>
  <c r="I4" i="18" s="1"/>
  <c r="H8" i="18"/>
  <c r="G8" i="18"/>
  <c r="F8" i="18"/>
  <c r="E8" i="18"/>
  <c r="E4" i="18" s="1"/>
  <c r="M5" i="18"/>
  <c r="L5" i="18"/>
  <c r="K5" i="18"/>
  <c r="J5" i="18"/>
  <c r="J4" i="18" s="1"/>
  <c r="I5" i="18"/>
  <c r="H5" i="18"/>
  <c r="G5" i="18"/>
  <c r="F5" i="18"/>
  <c r="F4" i="18" s="1"/>
  <c r="F92" i="18" s="1"/>
  <c r="E5" i="18"/>
  <c r="K4" i="18"/>
  <c r="K92" i="18" s="1"/>
  <c r="G4" i="18"/>
  <c r="G92" i="18" s="1"/>
  <c r="M81" i="17"/>
  <c r="M77" i="17" s="1"/>
  <c r="L81" i="17"/>
  <c r="K81" i="17"/>
  <c r="J81" i="17"/>
  <c r="I81" i="17"/>
  <c r="I77" i="17" s="1"/>
  <c r="H81" i="17"/>
  <c r="G81" i="17"/>
  <c r="F81" i="17"/>
  <c r="E81" i="17"/>
  <c r="E77" i="17" s="1"/>
  <c r="M78" i="17"/>
  <c r="L78" i="17"/>
  <c r="K78" i="17"/>
  <c r="J78" i="17"/>
  <c r="J77" i="17" s="1"/>
  <c r="I78" i="17"/>
  <c r="H78" i="17"/>
  <c r="G78" i="17"/>
  <c r="F78" i="17"/>
  <c r="F77" i="17" s="1"/>
  <c r="E78" i="17"/>
  <c r="L77" i="17"/>
  <c r="K77" i="17"/>
  <c r="H77" i="17"/>
  <c r="G77" i="17"/>
  <c r="M73" i="17"/>
  <c r="L73" i="17"/>
  <c r="K73" i="17"/>
  <c r="J73" i="17"/>
  <c r="I73" i="17"/>
  <c r="H73" i="17"/>
  <c r="G73" i="17"/>
  <c r="F73" i="17"/>
  <c r="E73" i="17"/>
  <c r="M68" i="17"/>
  <c r="M64" i="17" s="1"/>
  <c r="L68" i="17"/>
  <c r="K68" i="17"/>
  <c r="J68" i="17"/>
  <c r="I68" i="17"/>
  <c r="I64" i="17" s="1"/>
  <c r="H68" i="17"/>
  <c r="G68" i="17"/>
  <c r="F68" i="17"/>
  <c r="E68" i="17"/>
  <c r="E64" i="17" s="1"/>
  <c r="M65" i="17"/>
  <c r="L65" i="17"/>
  <c r="K65" i="17"/>
  <c r="J65" i="17"/>
  <c r="J64" i="17" s="1"/>
  <c r="I65" i="17"/>
  <c r="H65" i="17"/>
  <c r="G65" i="17"/>
  <c r="F65" i="17"/>
  <c r="F64" i="17" s="1"/>
  <c r="E65" i="17"/>
  <c r="L64" i="17"/>
  <c r="K64" i="17"/>
  <c r="H64" i="17"/>
  <c r="G64" i="17"/>
  <c r="M59" i="17"/>
  <c r="L59" i="17"/>
  <c r="K59" i="17"/>
  <c r="J59" i="17"/>
  <c r="I59" i="17"/>
  <c r="H59" i="17"/>
  <c r="G59" i="17"/>
  <c r="F59" i="17"/>
  <c r="E59" i="17"/>
  <c r="M56" i="17"/>
  <c r="M52" i="17" s="1"/>
  <c r="M51" i="17" s="1"/>
  <c r="L56" i="17"/>
  <c r="K56" i="17"/>
  <c r="J56" i="17"/>
  <c r="I56" i="17"/>
  <c r="I52" i="17" s="1"/>
  <c r="I51" i="17" s="1"/>
  <c r="H56" i="17"/>
  <c r="G56" i="17"/>
  <c r="F56" i="17"/>
  <c r="E56" i="17"/>
  <c r="E52" i="17" s="1"/>
  <c r="E51" i="17" s="1"/>
  <c r="M53" i="17"/>
  <c r="L53" i="17"/>
  <c r="K53" i="17"/>
  <c r="J53" i="17"/>
  <c r="J52" i="17" s="1"/>
  <c r="J51" i="17" s="1"/>
  <c r="I53" i="17"/>
  <c r="H53" i="17"/>
  <c r="G53" i="17"/>
  <c r="F53" i="17"/>
  <c r="F52" i="17" s="1"/>
  <c r="F51" i="17" s="1"/>
  <c r="E53" i="17"/>
  <c r="L52" i="17"/>
  <c r="K52" i="17"/>
  <c r="K51" i="17" s="1"/>
  <c r="H52" i="17"/>
  <c r="G52" i="17"/>
  <c r="G51" i="17" s="1"/>
  <c r="L51" i="17"/>
  <c r="H51" i="17"/>
  <c r="M47" i="17"/>
  <c r="M4" i="17" s="1"/>
  <c r="M92" i="17" s="1"/>
  <c r="L47" i="17"/>
  <c r="K47" i="17"/>
  <c r="J47" i="17"/>
  <c r="I47" i="17"/>
  <c r="I4" i="17" s="1"/>
  <c r="I92" i="17" s="1"/>
  <c r="H47" i="17"/>
  <c r="G47" i="17"/>
  <c r="F47" i="17"/>
  <c r="E47" i="17"/>
  <c r="E4" i="17" s="1"/>
  <c r="E92" i="17" s="1"/>
  <c r="M8" i="17"/>
  <c r="L8" i="17"/>
  <c r="K8" i="17"/>
  <c r="J8" i="17"/>
  <c r="J4" i="17" s="1"/>
  <c r="J92" i="17" s="1"/>
  <c r="I8" i="17"/>
  <c r="H8" i="17"/>
  <c r="G8" i="17"/>
  <c r="F8" i="17"/>
  <c r="F4" i="17" s="1"/>
  <c r="F92" i="17" s="1"/>
  <c r="E8" i="17"/>
  <c r="M5" i="17"/>
  <c r="L5" i="17"/>
  <c r="K5" i="17"/>
  <c r="K4" i="17" s="1"/>
  <c r="K92" i="17" s="1"/>
  <c r="J5" i="17"/>
  <c r="I5" i="17"/>
  <c r="H5" i="17"/>
  <c r="G5" i="17"/>
  <c r="G4" i="17" s="1"/>
  <c r="G92" i="17" s="1"/>
  <c r="F5" i="17"/>
  <c r="E5" i="17"/>
  <c r="L4" i="17"/>
  <c r="L92" i="17" s="1"/>
  <c r="H4" i="17"/>
  <c r="H92" i="17" s="1"/>
  <c r="M81" i="16"/>
  <c r="L81" i="16"/>
  <c r="K81" i="16"/>
  <c r="J81" i="16"/>
  <c r="J77" i="16" s="1"/>
  <c r="I81" i="16"/>
  <c r="H81" i="16"/>
  <c r="G81" i="16"/>
  <c r="F81" i="16"/>
  <c r="F77" i="16" s="1"/>
  <c r="E81" i="16"/>
  <c r="M78" i="16"/>
  <c r="L78" i="16"/>
  <c r="K78" i="16"/>
  <c r="K77" i="16" s="1"/>
  <c r="J78" i="16"/>
  <c r="I78" i="16"/>
  <c r="H78" i="16"/>
  <c r="G78" i="16"/>
  <c r="G77" i="16" s="1"/>
  <c r="F78" i="16"/>
  <c r="E78" i="16"/>
  <c r="M77" i="16"/>
  <c r="L77" i="16"/>
  <c r="I77" i="16"/>
  <c r="H77" i="16"/>
  <c r="E77" i="16"/>
  <c r="M73" i="16"/>
  <c r="L73" i="16"/>
  <c r="K73" i="16"/>
  <c r="J73" i="16"/>
  <c r="I73" i="16"/>
  <c r="H73" i="16"/>
  <c r="G73" i="16"/>
  <c r="F73" i="16"/>
  <c r="E73" i="16"/>
  <c r="M68" i="16"/>
  <c r="L68" i="16"/>
  <c r="K68" i="16"/>
  <c r="J68" i="16"/>
  <c r="J64" i="16" s="1"/>
  <c r="I68" i="16"/>
  <c r="H68" i="16"/>
  <c r="G68" i="16"/>
  <c r="F68" i="16"/>
  <c r="F64" i="16" s="1"/>
  <c r="E68" i="16"/>
  <c r="M65" i="16"/>
  <c r="L65" i="16"/>
  <c r="K65" i="16"/>
  <c r="K64" i="16" s="1"/>
  <c r="J65" i="16"/>
  <c r="I65" i="16"/>
  <c r="H65" i="16"/>
  <c r="G65" i="16"/>
  <c r="G64" i="16" s="1"/>
  <c r="F65" i="16"/>
  <c r="E65" i="16"/>
  <c r="M64" i="16"/>
  <c r="L64" i="16"/>
  <c r="I64" i="16"/>
  <c r="H64" i="16"/>
  <c r="E64" i="16"/>
  <c r="M59" i="16"/>
  <c r="L59" i="16"/>
  <c r="K59" i="16"/>
  <c r="J59" i="16"/>
  <c r="I59" i="16"/>
  <c r="H59" i="16"/>
  <c r="G59" i="16"/>
  <c r="F59" i="16"/>
  <c r="E59" i="16"/>
  <c r="M56" i="16"/>
  <c r="L56" i="16"/>
  <c r="K56" i="16"/>
  <c r="J56" i="16"/>
  <c r="J52" i="16" s="1"/>
  <c r="J51" i="16" s="1"/>
  <c r="I56" i="16"/>
  <c r="H56" i="16"/>
  <c r="G56" i="16"/>
  <c r="F56" i="16"/>
  <c r="F52" i="16" s="1"/>
  <c r="F51" i="16" s="1"/>
  <c r="E56" i="16"/>
  <c r="M53" i="16"/>
  <c r="L53" i="16"/>
  <c r="K53" i="16"/>
  <c r="K52" i="16" s="1"/>
  <c r="K51" i="16" s="1"/>
  <c r="J53" i="16"/>
  <c r="I53" i="16"/>
  <c r="H53" i="16"/>
  <c r="G53" i="16"/>
  <c r="G52" i="16" s="1"/>
  <c r="G51" i="16" s="1"/>
  <c r="F53" i="16"/>
  <c r="E53" i="16"/>
  <c r="M52" i="16"/>
  <c r="L52" i="16"/>
  <c r="L51" i="16" s="1"/>
  <c r="I52" i="16"/>
  <c r="H52" i="16"/>
  <c r="H51" i="16" s="1"/>
  <c r="E52" i="16"/>
  <c r="M51" i="16"/>
  <c r="I51" i="16"/>
  <c r="E51" i="16"/>
  <c r="M47" i="16"/>
  <c r="L47" i="16"/>
  <c r="K47" i="16"/>
  <c r="J47" i="16"/>
  <c r="J4" i="16" s="1"/>
  <c r="I47" i="16"/>
  <c r="H47" i="16"/>
  <c r="G47" i="16"/>
  <c r="F47" i="16"/>
  <c r="F4" i="16" s="1"/>
  <c r="E47" i="16"/>
  <c r="M8" i="16"/>
  <c r="L8" i="16"/>
  <c r="K8" i="16"/>
  <c r="K4" i="16" s="1"/>
  <c r="J8" i="16"/>
  <c r="I8" i="16"/>
  <c r="H8" i="16"/>
  <c r="G8" i="16"/>
  <c r="G4" i="16" s="1"/>
  <c r="F8" i="16"/>
  <c r="E8" i="16"/>
  <c r="M5" i="16"/>
  <c r="L5" i="16"/>
  <c r="L4" i="16" s="1"/>
  <c r="K5" i="16"/>
  <c r="J5" i="16"/>
  <c r="I5" i="16"/>
  <c r="H5" i="16"/>
  <c r="H4" i="16" s="1"/>
  <c r="H92" i="16" s="1"/>
  <c r="G5" i="16"/>
  <c r="F5" i="16"/>
  <c r="E5" i="16"/>
  <c r="M4" i="16"/>
  <c r="M92" i="16" s="1"/>
  <c r="I4" i="16"/>
  <c r="I92" i="16" s="1"/>
  <c r="E4" i="16"/>
  <c r="E92" i="16" s="1"/>
  <c r="M36" i="15"/>
  <c r="L36" i="15"/>
  <c r="K36" i="15"/>
  <c r="J36" i="15"/>
  <c r="I36" i="15"/>
  <c r="H36" i="15"/>
  <c r="G36" i="15"/>
  <c r="F36" i="15"/>
  <c r="E36" i="15"/>
  <c r="M31" i="15"/>
  <c r="L31" i="15"/>
  <c r="K31" i="15"/>
  <c r="J31" i="15"/>
  <c r="I31" i="15"/>
  <c r="H31" i="15"/>
  <c r="G31" i="15"/>
  <c r="F31" i="15"/>
  <c r="E31" i="15"/>
  <c r="M21" i="15"/>
  <c r="L21" i="15"/>
  <c r="K21" i="15"/>
  <c r="J21" i="15"/>
  <c r="I21" i="15"/>
  <c r="H21" i="15"/>
  <c r="G21" i="15"/>
  <c r="F21" i="15"/>
  <c r="E21" i="15"/>
  <c r="M10" i="15"/>
  <c r="L10" i="15"/>
  <c r="K10" i="15"/>
  <c r="J10" i="15"/>
  <c r="J9" i="15" s="1"/>
  <c r="J40" i="15" s="1"/>
  <c r="I10" i="15"/>
  <c r="H10" i="15"/>
  <c r="G10" i="15"/>
  <c r="F10" i="15"/>
  <c r="F9" i="15" s="1"/>
  <c r="F40" i="15" s="1"/>
  <c r="E10" i="15"/>
  <c r="M9" i="15"/>
  <c r="L9" i="15"/>
  <c r="K9" i="15"/>
  <c r="I9" i="15"/>
  <c r="H9" i="15"/>
  <c r="G9" i="15"/>
  <c r="E9" i="15"/>
  <c r="M4" i="15"/>
  <c r="M40" i="15" s="1"/>
  <c r="L4" i="15"/>
  <c r="L40" i="15" s="1"/>
  <c r="K4" i="15"/>
  <c r="K40" i="15" s="1"/>
  <c r="J4" i="15"/>
  <c r="I4" i="15"/>
  <c r="I40" i="15" s="1"/>
  <c r="H4" i="15"/>
  <c r="H40" i="15" s="1"/>
  <c r="G4" i="15"/>
  <c r="G40" i="15" s="1"/>
  <c r="F4" i="15"/>
  <c r="E4" i="15"/>
  <c r="E40" i="15" s="1"/>
  <c r="K15" i="14"/>
  <c r="J15" i="14"/>
  <c r="I15" i="14"/>
  <c r="H15" i="14"/>
  <c r="G15" i="14"/>
  <c r="F15" i="14"/>
  <c r="E15" i="14"/>
  <c r="D15" i="14"/>
  <c r="C15" i="14"/>
  <c r="K4" i="14"/>
  <c r="J4" i="14"/>
  <c r="I4" i="14"/>
  <c r="H4" i="14"/>
  <c r="G4" i="14"/>
  <c r="F4" i="14"/>
  <c r="E4" i="14"/>
  <c r="D4" i="14"/>
  <c r="C4" i="14"/>
  <c r="I26" i="13"/>
  <c r="E26" i="13"/>
  <c r="K16" i="13"/>
  <c r="J16" i="13"/>
  <c r="I16" i="13"/>
  <c r="H16" i="13"/>
  <c r="G16" i="13"/>
  <c r="F16" i="13"/>
  <c r="E16" i="13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J26" i="13" s="1"/>
  <c r="I4" i="13"/>
  <c r="H4" i="13"/>
  <c r="H26" i="13" s="1"/>
  <c r="G4" i="13"/>
  <c r="G26" i="13" s="1"/>
  <c r="F4" i="13"/>
  <c r="F26" i="13" s="1"/>
  <c r="E4" i="13"/>
  <c r="D4" i="13"/>
  <c r="D26" i="13" s="1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K26" i="11"/>
  <c r="G26" i="11"/>
  <c r="C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J4" i="11"/>
  <c r="J26" i="11" s="1"/>
  <c r="I4" i="11"/>
  <c r="I26" i="11" s="1"/>
  <c r="H4" i="11"/>
  <c r="H26" i="11" s="1"/>
  <c r="G4" i="11"/>
  <c r="F4" i="11"/>
  <c r="F26" i="11" s="1"/>
  <c r="E4" i="11"/>
  <c r="E26" i="11" s="1"/>
  <c r="D4" i="11"/>
  <c r="D26" i="11" s="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I26" i="9"/>
  <c r="E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H4" i="9"/>
  <c r="H26" i="9" s="1"/>
  <c r="G4" i="9"/>
  <c r="G26" i="9" s="1"/>
  <c r="F4" i="9"/>
  <c r="F26" i="9" s="1"/>
  <c r="E4" i="9"/>
  <c r="D4" i="9"/>
  <c r="D26" i="9" s="1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26" i="7"/>
  <c r="G26" i="7"/>
  <c r="C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J4" i="7"/>
  <c r="J26" i="7" s="1"/>
  <c r="I4" i="7"/>
  <c r="I26" i="7" s="1"/>
  <c r="H4" i="7"/>
  <c r="H26" i="7" s="1"/>
  <c r="G4" i="7"/>
  <c r="F4" i="7"/>
  <c r="F26" i="7" s="1"/>
  <c r="E4" i="7"/>
  <c r="E26" i="7" s="1"/>
  <c r="D4" i="7"/>
  <c r="D26" i="7" s="1"/>
  <c r="C4" i="7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26" i="4"/>
  <c r="G26" i="4"/>
  <c r="C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J4" i="4"/>
  <c r="J26" i="4" s="1"/>
  <c r="I4" i="4"/>
  <c r="I26" i="4" s="1"/>
  <c r="H4" i="4"/>
  <c r="H26" i="4" s="1"/>
  <c r="G4" i="4"/>
  <c r="F4" i="4"/>
  <c r="F26" i="4" s="1"/>
  <c r="E4" i="4"/>
  <c r="E26" i="4" s="1"/>
  <c r="D4" i="4"/>
  <c r="D26" i="4" s="1"/>
  <c r="C4" i="4"/>
  <c r="L92" i="16" l="1"/>
  <c r="G92" i="16"/>
  <c r="K92" i="16"/>
  <c r="F92" i="16"/>
  <c r="J92" i="16"/>
  <c r="J92" i="18"/>
  <c r="E92" i="18"/>
  <c r="I92" i="18"/>
  <c r="M51" i="18"/>
  <c r="M92" i="18" s="1"/>
  <c r="H51" i="18"/>
  <c r="H92" i="18" s="1"/>
  <c r="L51" i="18"/>
  <c r="L92" i="18" s="1"/>
  <c r="L92" i="20"/>
  <c r="G92" i="20"/>
  <c r="K92" i="20"/>
  <c r="F92" i="20"/>
  <c r="J92" i="20"/>
</calcChain>
</file>

<file path=xl/sharedStrings.xml><?xml version="1.0" encoding="utf-8"?>
<sst xmlns="http://schemas.openxmlformats.org/spreadsheetml/2006/main" count="7835" uniqueCount="177">
  <si>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</si>
  <si>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</si>
  <si>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</si>
  <si>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</si>
  <si>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</si>
  <si>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</si>
  <si>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</si>
  <si>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</si>
  <si>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</si>
  <si>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</si>
  <si>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</si>
  <si>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</si>
  <si>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</si>
  <si>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</si>
  <si>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</si>
  <si>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</si>
  <si>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</si>
  <si>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</si>
  <si>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</si>
  <si>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</si>
  <si>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</si>
  <si>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</si>
  <si>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</si>
  <si>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</si>
  <si>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</si>
  <si>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</si>
  <si>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</si>
  <si>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</si>
  <si>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</si>
  <si>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</si>
  <si>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</si>
  <si>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</si>
  <si>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</si>
  <si>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</si>
  <si>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</si>
  <si>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</si>
  <si>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</si>
  <si>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</si>
  <si>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</si>
  <si>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</si>
  <si>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</si>
  <si>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</si>
  <si>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</si>
  <si>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</si>
  <si>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</si>
  <si>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</si>
  <si>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</si>
  <si>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</si>
  <si>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</si>
  <si>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</si>
  <si>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</si>
  <si>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</si>
  <si>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</si>
  <si>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</si>
  <si>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</si>
  <si>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</si>
  <si>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</si>
  <si>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</si>
  <si>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</si>
  <si>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</si>
  <si>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</si>
  <si>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</si>
  <si>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</si>
  <si>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</si>
  <si>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</si>
  <si>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</si>
  <si>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</si>
  <si>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</si>
  <si>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</si>
  <si>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</si>
  <si>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</si>
  <si>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</si>
  <si>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</si>
  <si>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</si>
  <si>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</si>
  <si>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</si>
  <si>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</si>
  <si>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</si>
  <si>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</si>
  <si>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</si>
  <si>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</si>
  <si>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</si>
  <si>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</si>
  <si>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</si>
  <si>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</si>
  <si>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</si>
  <si>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</si>
  <si>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</si>
  <si>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</si>
  <si>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</si>
  <si>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</si>
  <si>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</si>
  <si>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</si>
  <si>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</si>
  <si>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</si>
  <si>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</si>
  <si>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</si>
  <si>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</si>
  <si>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</si>
  <si>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</si>
  <si>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</si>
  <si>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</si>
  <si>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</si>
  <si>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</si>
  <si>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</si>
  <si>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</si>
  <si>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</si>
  <si>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</si>
  <si>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</si>
  <si>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</si>
  <si>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</si>
  <si>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</si>
  <si>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</si>
  <si>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</si>
  <si>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</si>
  <si>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</si>
  <si>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</si>
  <si>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</si>
  <si>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</si>
  <si>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</si>
  <si>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</si>
  <si>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</si>
  <si>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2010/11</t>
  </si>
  <si>
    <t xml:space="preserve">12. </t>
  </si>
  <si>
    <t xml:space="preserve">13. </t>
  </si>
  <si>
    <t>Table B.1: Specification of receipts: Provincial  Treasury</t>
  </si>
  <si>
    <t>Table B.2: Payments and estimates by economic classification: Provincial  Treasury</t>
  </si>
  <si>
    <t>Table B.2: Payments and estimates by economic classification: Administration</t>
  </si>
  <si>
    <t>Table B.2: Payments and estimates by economic classification: Sustainable Resource Management</t>
  </si>
  <si>
    <t>Table B.2: Payments and estimates by economic classification: Assets, Liabilities &amp; Scm</t>
  </si>
  <si>
    <t>Table B.2: Payments and estimates by economic classification: Financial Governance</t>
  </si>
  <si>
    <t>2. Sustainable Resource Management</t>
  </si>
  <si>
    <t xml:space="preserve">15. </t>
  </si>
  <si>
    <t xml:space="preserve">14. </t>
  </si>
  <si>
    <t xml:space="preserve">10. </t>
  </si>
  <si>
    <t>3. Assets, Liabilities &amp; Scm</t>
  </si>
  <si>
    <t>4. Financial Governance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</si>
  <si>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</si>
  <si>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</si>
  <si>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</si>
  <si>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</si>
  <si>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</si>
  <si>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11. </t>
  </si>
  <si>
    <t>1. Administration</t>
  </si>
  <si>
    <t>1. Office Of The Mec</t>
  </si>
  <si>
    <t>2. Management Services</t>
  </si>
  <si>
    <t>3. Corporate Services</t>
  </si>
  <si>
    <t>4. Financial Management (Office Of The Cfo)</t>
  </si>
  <si>
    <t>1. Programme Support</t>
  </si>
  <si>
    <t>2. Economic Analysis</t>
  </si>
  <si>
    <t>3. Fiscal Policy</t>
  </si>
  <si>
    <t>4. Budget Management</t>
  </si>
  <si>
    <t>5. Public Finance</t>
  </si>
  <si>
    <t>6. Intergovernmental Relations</t>
  </si>
  <si>
    <t>2. Provincial Assets Management</t>
  </si>
  <si>
    <t>3. Liabilities Management</t>
  </si>
  <si>
    <t>4. Provincial Supply Chian Management</t>
  </si>
  <si>
    <t>5. Support &amp; Interlinked Financial Systems</t>
  </si>
  <si>
    <t>2. Accounting Services</t>
  </si>
  <si>
    <t>3. Risk Management</t>
  </si>
  <si>
    <t>2011/12</t>
  </si>
  <si>
    <t>2013/14</t>
  </si>
  <si>
    <t>2012/13</t>
  </si>
  <si>
    <t>2015/16</t>
  </si>
  <si>
    <t>2014/15</t>
  </si>
  <si>
    <t>2016/17</t>
  </si>
  <si>
    <t>Table 5.1(b) : Summary of departmental receipts collection</t>
  </si>
  <si>
    <t>Table 5.2(a) : Summary of payments and estimates by programme: Provincial  Treasury</t>
  </si>
  <si>
    <t>Table 5.2(b) : Summary of provincial payments and estimates by economic classification: Provincial  Treasury</t>
  </si>
  <si>
    <t>Table 5.3(a) : Summary of payments and estimates by sub-programme: Administration</t>
  </si>
  <si>
    <t>Table 5.3(b) : Summary of payments and estimates by economic classification: Administration</t>
  </si>
  <si>
    <t>Table 5.4(a) : Summary of payments and estimates by sub-programme: Sustainable Resource Management</t>
  </si>
  <si>
    <t>Table 5.4(b) : Summary of payments and estimates by economic classification: Sustainable Resource Management</t>
  </si>
  <si>
    <t>Table 5.5(a) : Summary of payments and estimates by sub-programme: Assets, Liabilities &amp; Scm</t>
  </si>
  <si>
    <t>Table 5.5(b) : Summary of payments and estimates by economic classification: Assets, Liabilities &amp; Scm</t>
  </si>
  <si>
    <t>Table 5.6(a) : Summary of payments and estimates by sub-programme: Financial Governance</t>
  </si>
  <si>
    <t>Table 5.6(b) : Summary of payments and estimates by economic classification: Financial Governance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</si>
</sst>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122</v>
      </c>
      <c r="D3" s="17" t="s">
        <v>160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163</v>
      </c>
      <c r="K3" s="17" t="s">
        <v>165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1257</v>
      </c>
      <c r="D9" s="33">
        <v>600</v>
      </c>
      <c r="E9" s="33">
        <v>697</v>
      </c>
      <c r="F9" s="32">
        <v>840</v>
      </c>
      <c r="G9" s="33">
        <v>840</v>
      </c>
      <c r="H9" s="34">
        <v>840</v>
      </c>
      <c r="I9" s="33">
        <v>886</v>
      </c>
      <c r="J9" s="33">
        <v>922</v>
      </c>
      <c r="K9" s="33">
        <v>950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98797</v>
      </c>
      <c r="D12" s="33">
        <v>28479</v>
      </c>
      <c r="E12" s="33">
        <v>123384</v>
      </c>
      <c r="F12" s="32">
        <v>0</v>
      </c>
      <c r="G12" s="33">
        <v>135000</v>
      </c>
      <c r="H12" s="34">
        <v>135000</v>
      </c>
      <c r="I12" s="33">
        <v>142442</v>
      </c>
      <c r="J12" s="33">
        <v>150101</v>
      </c>
      <c r="K12" s="33">
        <v>158073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20450</v>
      </c>
      <c r="D14" s="36">
        <v>691</v>
      </c>
      <c r="E14" s="36">
        <v>292</v>
      </c>
      <c r="F14" s="35">
        <v>526</v>
      </c>
      <c r="G14" s="36">
        <v>1250</v>
      </c>
      <c r="H14" s="37">
        <v>1250</v>
      </c>
      <c r="I14" s="36">
        <v>403</v>
      </c>
      <c r="J14" s="36">
        <v>450</v>
      </c>
      <c r="K14" s="36">
        <v>555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120504</v>
      </c>
      <c r="D15" s="61">
        <f t="shared" ref="D15:K15" si="1">SUM(D5:D14)</f>
        <v>29770</v>
      </c>
      <c r="E15" s="61">
        <f t="shared" si="1"/>
        <v>124373</v>
      </c>
      <c r="F15" s="62">
        <f t="shared" si="1"/>
        <v>1366</v>
      </c>
      <c r="G15" s="61">
        <f t="shared" si="1"/>
        <v>137090</v>
      </c>
      <c r="H15" s="63">
        <f t="shared" si="1"/>
        <v>137090</v>
      </c>
      <c r="I15" s="61">
        <f t="shared" si="1"/>
        <v>143731</v>
      </c>
      <c r="J15" s="61">
        <f t="shared" si="1"/>
        <v>151473</v>
      </c>
      <c r="K15" s="61">
        <f t="shared" si="1"/>
        <v>159578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122</v>
      </c>
      <c r="D3" s="17" t="s">
        <v>160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163</v>
      </c>
      <c r="K3" s="17" t="s">
        <v>165</v>
      </c>
      <c r="Z3" s="54" t="s">
        <v>32</v>
      </c>
    </row>
    <row r="4" spans="1:27" s="14" customFormat="1" ht="12.75" customHeight="1" x14ac:dyDescent="0.25">
      <c r="A4" s="25"/>
      <c r="B4" s="56" t="s">
        <v>148</v>
      </c>
      <c r="C4" s="33">
        <v>974</v>
      </c>
      <c r="D4" s="33">
        <v>1430</v>
      </c>
      <c r="E4" s="33">
        <v>1066</v>
      </c>
      <c r="F4" s="27">
        <v>69783</v>
      </c>
      <c r="G4" s="28">
        <v>78346</v>
      </c>
      <c r="H4" s="29">
        <v>78346</v>
      </c>
      <c r="I4" s="33">
        <v>24600</v>
      </c>
      <c r="J4" s="33">
        <v>7700</v>
      </c>
      <c r="K4" s="33">
        <v>8085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158</v>
      </c>
      <c r="C5" s="33">
        <v>100013</v>
      </c>
      <c r="D5" s="33">
        <v>45831</v>
      </c>
      <c r="E5" s="33">
        <v>44438</v>
      </c>
      <c r="F5" s="32">
        <v>58583</v>
      </c>
      <c r="G5" s="33">
        <v>59726</v>
      </c>
      <c r="H5" s="34">
        <v>59726</v>
      </c>
      <c r="I5" s="33">
        <v>61763</v>
      </c>
      <c r="J5" s="33">
        <v>69071</v>
      </c>
      <c r="K5" s="33">
        <v>72524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159</v>
      </c>
      <c r="C6" s="33">
        <v>7121</v>
      </c>
      <c r="D6" s="33">
        <v>6275</v>
      </c>
      <c r="E6" s="33">
        <v>6964</v>
      </c>
      <c r="F6" s="32">
        <v>10365</v>
      </c>
      <c r="G6" s="33">
        <v>7328</v>
      </c>
      <c r="H6" s="34">
        <v>7328</v>
      </c>
      <c r="I6" s="33">
        <v>10309</v>
      </c>
      <c r="J6" s="33">
        <v>12436</v>
      </c>
      <c r="K6" s="33">
        <v>13058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108108</v>
      </c>
      <c r="D19" s="46">
        <f t="shared" ref="D19:K19" si="1">SUM(D4:D18)</f>
        <v>53536</v>
      </c>
      <c r="E19" s="46">
        <f t="shared" si="1"/>
        <v>52468</v>
      </c>
      <c r="F19" s="47">
        <f t="shared" si="1"/>
        <v>138731</v>
      </c>
      <c r="G19" s="46">
        <f t="shared" si="1"/>
        <v>145400</v>
      </c>
      <c r="H19" s="48">
        <f t="shared" si="1"/>
        <v>145400</v>
      </c>
      <c r="I19" s="46">
        <f t="shared" si="1"/>
        <v>96672</v>
      </c>
      <c r="J19" s="46">
        <f t="shared" si="1"/>
        <v>89207</v>
      </c>
      <c r="K19" s="46">
        <f t="shared" si="1"/>
        <v>93667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122</v>
      </c>
      <c r="D3" s="17" t="s">
        <v>160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163</v>
      </c>
      <c r="K3" s="17" t="s">
        <v>165</v>
      </c>
    </row>
    <row r="4" spans="1:27" s="23" customFormat="1" ht="12.75" customHeight="1" x14ac:dyDescent="0.25">
      <c r="A4" s="18"/>
      <c r="B4" s="19" t="s">
        <v>6</v>
      </c>
      <c r="C4" s="20">
        <f>SUM(C5:C7)</f>
        <v>107042</v>
      </c>
      <c r="D4" s="20">
        <f t="shared" ref="D4:K4" si="0">SUM(D5:D7)</f>
        <v>53026</v>
      </c>
      <c r="E4" s="20">
        <f t="shared" si="0"/>
        <v>52163</v>
      </c>
      <c r="F4" s="21">
        <f t="shared" si="0"/>
        <v>137896</v>
      </c>
      <c r="G4" s="20">
        <f t="shared" si="0"/>
        <v>144674</v>
      </c>
      <c r="H4" s="22">
        <f t="shared" si="0"/>
        <v>144674</v>
      </c>
      <c r="I4" s="20">
        <f t="shared" si="0"/>
        <v>96672</v>
      </c>
      <c r="J4" s="20">
        <f t="shared" si="0"/>
        <v>89207</v>
      </c>
      <c r="K4" s="20">
        <f t="shared" si="0"/>
        <v>93667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35203</v>
      </c>
      <c r="D5" s="28">
        <v>42177</v>
      </c>
      <c r="E5" s="28">
        <v>44840</v>
      </c>
      <c r="F5" s="27">
        <v>58302</v>
      </c>
      <c r="G5" s="28">
        <v>51927</v>
      </c>
      <c r="H5" s="29">
        <v>51927</v>
      </c>
      <c r="I5" s="28">
        <v>61696</v>
      </c>
      <c r="J5" s="28">
        <v>68238</v>
      </c>
      <c r="K5" s="29">
        <v>71650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71839</v>
      </c>
      <c r="D6" s="33">
        <v>10849</v>
      </c>
      <c r="E6" s="33">
        <v>7323</v>
      </c>
      <c r="F6" s="32">
        <v>79594</v>
      </c>
      <c r="G6" s="33">
        <v>92747</v>
      </c>
      <c r="H6" s="34">
        <v>92747</v>
      </c>
      <c r="I6" s="33">
        <v>34976</v>
      </c>
      <c r="J6" s="33">
        <v>20969</v>
      </c>
      <c r="K6" s="34">
        <v>22017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290</v>
      </c>
      <c r="D8" s="20">
        <f t="shared" ref="D8:K8" si="1">SUM(D9:D15)</f>
        <v>416</v>
      </c>
      <c r="E8" s="20">
        <f t="shared" si="1"/>
        <v>23</v>
      </c>
      <c r="F8" s="21">
        <f t="shared" si="1"/>
        <v>700</v>
      </c>
      <c r="G8" s="20">
        <f t="shared" si="1"/>
        <v>700</v>
      </c>
      <c r="H8" s="22">
        <f t="shared" si="1"/>
        <v>700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290</v>
      </c>
      <c r="D15" s="36">
        <v>416</v>
      </c>
      <c r="E15" s="36">
        <v>23</v>
      </c>
      <c r="F15" s="35">
        <v>700</v>
      </c>
      <c r="G15" s="36">
        <v>700</v>
      </c>
      <c r="H15" s="37">
        <v>700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776</v>
      </c>
      <c r="D16" s="20">
        <f t="shared" ref="D16:K16" si="2">SUM(D17:D23)</f>
        <v>94</v>
      </c>
      <c r="E16" s="20">
        <f t="shared" si="2"/>
        <v>282</v>
      </c>
      <c r="F16" s="21">
        <f t="shared" si="2"/>
        <v>135</v>
      </c>
      <c r="G16" s="20">
        <f t="shared" si="2"/>
        <v>26</v>
      </c>
      <c r="H16" s="22">
        <f t="shared" si="2"/>
        <v>26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776</v>
      </c>
      <c r="D18" s="33">
        <v>94</v>
      </c>
      <c r="E18" s="33">
        <v>282</v>
      </c>
      <c r="F18" s="32">
        <v>135</v>
      </c>
      <c r="G18" s="33">
        <v>26</v>
      </c>
      <c r="H18" s="34">
        <v>26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108108</v>
      </c>
      <c r="D26" s="46">
        <f t="shared" ref="D26:K26" si="3">+D4+D8+D16+D24</f>
        <v>53536</v>
      </c>
      <c r="E26" s="46">
        <f t="shared" si="3"/>
        <v>52468</v>
      </c>
      <c r="F26" s="47">
        <f t="shared" si="3"/>
        <v>138731</v>
      </c>
      <c r="G26" s="46">
        <f t="shared" si="3"/>
        <v>145400</v>
      </c>
      <c r="H26" s="48">
        <f t="shared" si="3"/>
        <v>145400</v>
      </c>
      <c r="I26" s="46">
        <f t="shared" si="3"/>
        <v>96672</v>
      </c>
      <c r="J26" s="46">
        <f t="shared" si="3"/>
        <v>89207</v>
      </c>
      <c r="K26" s="46">
        <f t="shared" si="3"/>
        <v>93667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122</v>
      </c>
      <c r="F3" s="17" t="s">
        <v>160</v>
      </c>
      <c r="G3" s="17" t="s">
        <v>162</v>
      </c>
      <c r="H3" s="173" t="s">
        <v>161</v>
      </c>
      <c r="I3" s="174"/>
      <c r="J3" s="175"/>
      <c r="K3" s="17" t="s">
        <v>164</v>
      </c>
      <c r="L3" s="17" t="s">
        <v>163</v>
      </c>
      <c r="M3" s="17" t="s">
        <v>165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1257</v>
      </c>
      <c r="F9" s="72">
        <f t="shared" ref="F9:M9" si="1">F10+F19</f>
        <v>600</v>
      </c>
      <c r="G9" s="72">
        <f t="shared" si="1"/>
        <v>697</v>
      </c>
      <c r="H9" s="73">
        <f t="shared" si="1"/>
        <v>840</v>
      </c>
      <c r="I9" s="72">
        <f t="shared" si="1"/>
        <v>840</v>
      </c>
      <c r="J9" s="74">
        <f t="shared" si="1"/>
        <v>840</v>
      </c>
      <c r="K9" s="72">
        <f t="shared" si="1"/>
        <v>886</v>
      </c>
      <c r="L9" s="72">
        <f t="shared" si="1"/>
        <v>922</v>
      </c>
      <c r="M9" s="72">
        <f t="shared" si="1"/>
        <v>950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1253</v>
      </c>
      <c r="F10" s="100">
        <f t="shared" ref="F10:M10" si="2">SUM(F11:F13)</f>
        <v>600</v>
      </c>
      <c r="G10" s="100">
        <f t="shared" si="2"/>
        <v>697</v>
      </c>
      <c r="H10" s="101">
        <f t="shared" si="2"/>
        <v>840</v>
      </c>
      <c r="I10" s="100">
        <f t="shared" si="2"/>
        <v>840</v>
      </c>
      <c r="J10" s="102">
        <f t="shared" si="2"/>
        <v>840</v>
      </c>
      <c r="K10" s="100">
        <f t="shared" si="2"/>
        <v>886</v>
      </c>
      <c r="L10" s="100">
        <f t="shared" si="2"/>
        <v>922</v>
      </c>
      <c r="M10" s="100">
        <f t="shared" si="2"/>
        <v>950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46</v>
      </c>
      <c r="F11" s="79">
        <v>0</v>
      </c>
      <c r="G11" s="79">
        <v>90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1207</v>
      </c>
      <c r="F13" s="86">
        <v>600</v>
      </c>
      <c r="G13" s="86">
        <v>607</v>
      </c>
      <c r="H13" s="87">
        <v>840</v>
      </c>
      <c r="I13" s="86">
        <v>840</v>
      </c>
      <c r="J13" s="88">
        <v>840</v>
      </c>
      <c r="K13" s="86">
        <v>886</v>
      </c>
      <c r="L13" s="86">
        <v>922</v>
      </c>
      <c r="M13" s="86">
        <v>950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156</v>
      </c>
      <c r="I15" s="79">
        <v>156</v>
      </c>
      <c r="J15" s="81">
        <v>156</v>
      </c>
      <c r="K15" s="79">
        <v>165</v>
      </c>
      <c r="L15" s="79">
        <v>172</v>
      </c>
      <c r="M15" s="81">
        <v>181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585</v>
      </c>
      <c r="I16" s="86">
        <v>585</v>
      </c>
      <c r="J16" s="88">
        <v>585</v>
      </c>
      <c r="K16" s="86">
        <v>616</v>
      </c>
      <c r="L16" s="86">
        <v>641</v>
      </c>
      <c r="M16" s="88">
        <v>660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99</v>
      </c>
      <c r="I17" s="86">
        <v>99</v>
      </c>
      <c r="J17" s="88">
        <v>99</v>
      </c>
      <c r="K17" s="86">
        <v>105</v>
      </c>
      <c r="L17" s="86">
        <v>109</v>
      </c>
      <c r="M17" s="88">
        <v>109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4</v>
      </c>
      <c r="F19" s="100">
        <v>0</v>
      </c>
      <c r="G19" s="100">
        <v>0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98797</v>
      </c>
      <c r="F31" s="131">
        <f t="shared" ref="F31:M31" si="4">SUM(F32:F34)</f>
        <v>28479</v>
      </c>
      <c r="G31" s="131">
        <f t="shared" si="4"/>
        <v>123384</v>
      </c>
      <c r="H31" s="132">
        <f t="shared" si="4"/>
        <v>0</v>
      </c>
      <c r="I31" s="131">
        <f t="shared" si="4"/>
        <v>135000</v>
      </c>
      <c r="J31" s="133">
        <f t="shared" si="4"/>
        <v>135000</v>
      </c>
      <c r="K31" s="131">
        <f t="shared" si="4"/>
        <v>142442</v>
      </c>
      <c r="L31" s="131">
        <f t="shared" si="4"/>
        <v>150101</v>
      </c>
      <c r="M31" s="131">
        <f t="shared" si="4"/>
        <v>158073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98797</v>
      </c>
      <c r="F32" s="79">
        <v>28479</v>
      </c>
      <c r="G32" s="79">
        <v>123384</v>
      </c>
      <c r="H32" s="80">
        <v>0</v>
      </c>
      <c r="I32" s="79">
        <v>135000</v>
      </c>
      <c r="J32" s="81">
        <v>135000</v>
      </c>
      <c r="K32" s="79">
        <v>142442</v>
      </c>
      <c r="L32" s="79">
        <v>150101</v>
      </c>
      <c r="M32" s="79">
        <v>158073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20450</v>
      </c>
      <c r="F39" s="72">
        <v>691</v>
      </c>
      <c r="G39" s="72">
        <v>292</v>
      </c>
      <c r="H39" s="73">
        <v>526</v>
      </c>
      <c r="I39" s="72">
        <v>1250</v>
      </c>
      <c r="J39" s="74">
        <v>1250</v>
      </c>
      <c r="K39" s="72">
        <v>403</v>
      </c>
      <c r="L39" s="72">
        <v>450</v>
      </c>
      <c r="M39" s="72">
        <v>555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120504</v>
      </c>
      <c r="F40" s="46">
        <f t="shared" ref="F40:M40" si="6">F4+F9+F21+F29+F31+F36+F39</f>
        <v>29770</v>
      </c>
      <c r="G40" s="46">
        <f t="shared" si="6"/>
        <v>124373</v>
      </c>
      <c r="H40" s="47">
        <f t="shared" si="6"/>
        <v>1366</v>
      </c>
      <c r="I40" s="46">
        <f t="shared" si="6"/>
        <v>137090</v>
      </c>
      <c r="J40" s="48">
        <f t="shared" si="6"/>
        <v>137090</v>
      </c>
      <c r="K40" s="46">
        <f t="shared" si="6"/>
        <v>143731</v>
      </c>
      <c r="L40" s="46">
        <f t="shared" si="6"/>
        <v>151473</v>
      </c>
      <c r="M40" s="46">
        <f t="shared" si="6"/>
        <v>159578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122</v>
      </c>
      <c r="F3" s="17" t="s">
        <v>160</v>
      </c>
      <c r="G3" s="17" t="s">
        <v>162</v>
      </c>
      <c r="H3" s="173" t="s">
        <v>161</v>
      </c>
      <c r="I3" s="174"/>
      <c r="J3" s="175"/>
      <c r="K3" s="17" t="s">
        <v>164</v>
      </c>
      <c r="L3" s="17" t="s">
        <v>163</v>
      </c>
      <c r="M3" s="17" t="s">
        <v>165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350891</v>
      </c>
      <c r="F4" s="72">
        <f t="shared" ref="F4:M4" si="0">F5+F8+F47</f>
        <v>246756</v>
      </c>
      <c r="G4" s="72">
        <f t="shared" si="0"/>
        <v>273783</v>
      </c>
      <c r="H4" s="73">
        <f t="shared" si="0"/>
        <v>378131</v>
      </c>
      <c r="I4" s="72">
        <f t="shared" si="0"/>
        <v>375149</v>
      </c>
      <c r="J4" s="74">
        <f t="shared" si="0"/>
        <v>375149</v>
      </c>
      <c r="K4" s="72">
        <f t="shared" si="0"/>
        <v>352397</v>
      </c>
      <c r="L4" s="72">
        <f t="shared" si="0"/>
        <v>375312</v>
      </c>
      <c r="M4" s="72">
        <f t="shared" si="0"/>
        <v>395529.2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157528</v>
      </c>
      <c r="F5" s="100">
        <f t="shared" ref="F5:M5" si="1">SUM(F6:F7)</f>
        <v>175755</v>
      </c>
      <c r="G5" s="100">
        <f t="shared" si="1"/>
        <v>178812</v>
      </c>
      <c r="H5" s="101">
        <f t="shared" si="1"/>
        <v>220974</v>
      </c>
      <c r="I5" s="100">
        <f t="shared" si="1"/>
        <v>206203</v>
      </c>
      <c r="J5" s="102">
        <f t="shared" si="1"/>
        <v>206203</v>
      </c>
      <c r="K5" s="100">
        <f t="shared" si="1"/>
        <v>229247</v>
      </c>
      <c r="L5" s="100">
        <f t="shared" si="1"/>
        <v>252102</v>
      </c>
      <c r="M5" s="100">
        <f t="shared" si="1"/>
        <v>266170.45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152912</v>
      </c>
      <c r="F6" s="79">
        <v>166392</v>
      </c>
      <c r="G6" s="79">
        <v>170842</v>
      </c>
      <c r="H6" s="80">
        <v>209737</v>
      </c>
      <c r="I6" s="79">
        <v>194966</v>
      </c>
      <c r="J6" s="81">
        <v>194966</v>
      </c>
      <c r="K6" s="79">
        <v>217280</v>
      </c>
      <c r="L6" s="79">
        <v>239505</v>
      </c>
      <c r="M6" s="79">
        <v>252678.1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4616</v>
      </c>
      <c r="F7" s="93">
        <v>9363</v>
      </c>
      <c r="G7" s="93">
        <v>7970</v>
      </c>
      <c r="H7" s="94">
        <v>11237</v>
      </c>
      <c r="I7" s="93">
        <v>11237</v>
      </c>
      <c r="J7" s="95">
        <v>11237</v>
      </c>
      <c r="K7" s="93">
        <v>11967</v>
      </c>
      <c r="L7" s="93">
        <v>12597</v>
      </c>
      <c r="M7" s="93">
        <v>13492.35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193363</v>
      </c>
      <c r="F8" s="100">
        <f t="shared" ref="F8:M8" si="2">SUM(F9:F46)</f>
        <v>71001</v>
      </c>
      <c r="G8" s="100">
        <f t="shared" si="2"/>
        <v>94971</v>
      </c>
      <c r="H8" s="101">
        <f t="shared" si="2"/>
        <v>157157</v>
      </c>
      <c r="I8" s="100">
        <f t="shared" si="2"/>
        <v>168946</v>
      </c>
      <c r="J8" s="102">
        <f t="shared" si="2"/>
        <v>168946</v>
      </c>
      <c r="K8" s="100">
        <f t="shared" si="2"/>
        <v>123150</v>
      </c>
      <c r="L8" s="100">
        <f t="shared" si="2"/>
        <v>123210</v>
      </c>
      <c r="M8" s="100">
        <f t="shared" si="2"/>
        <v>129358.75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2009</v>
      </c>
      <c r="F9" s="79">
        <v>2807</v>
      </c>
      <c r="G9" s="79">
        <v>3777</v>
      </c>
      <c r="H9" s="80">
        <v>4234</v>
      </c>
      <c r="I9" s="79">
        <v>5090</v>
      </c>
      <c r="J9" s="81">
        <v>5479</v>
      </c>
      <c r="K9" s="79">
        <v>4439</v>
      </c>
      <c r="L9" s="79">
        <v>4623</v>
      </c>
      <c r="M9" s="79">
        <v>4875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1235</v>
      </c>
      <c r="F10" s="86">
        <v>946</v>
      </c>
      <c r="G10" s="86">
        <v>870</v>
      </c>
      <c r="H10" s="87">
        <v>1275</v>
      </c>
      <c r="I10" s="86">
        <v>1275</v>
      </c>
      <c r="J10" s="88">
        <v>1397</v>
      </c>
      <c r="K10" s="86">
        <v>1331</v>
      </c>
      <c r="L10" s="86">
        <v>1395</v>
      </c>
      <c r="M10" s="86">
        <v>1449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832</v>
      </c>
      <c r="F11" s="86">
        <v>483</v>
      </c>
      <c r="G11" s="86">
        <v>1767</v>
      </c>
      <c r="H11" s="87">
        <v>0</v>
      </c>
      <c r="I11" s="86">
        <v>0</v>
      </c>
      <c r="J11" s="88">
        <v>0</v>
      </c>
      <c r="K11" s="86">
        <v>919</v>
      </c>
      <c r="L11" s="86">
        <v>969</v>
      </c>
      <c r="M11" s="86">
        <v>1000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69366</v>
      </c>
      <c r="F12" s="86">
        <v>6711</v>
      </c>
      <c r="G12" s="86">
        <v>3710</v>
      </c>
      <c r="H12" s="87">
        <v>6822</v>
      </c>
      <c r="I12" s="86">
        <v>12216</v>
      </c>
      <c r="J12" s="88">
        <v>13324</v>
      </c>
      <c r="K12" s="86">
        <v>7135</v>
      </c>
      <c r="L12" s="86">
        <v>7510</v>
      </c>
      <c r="M12" s="86">
        <v>7867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55</v>
      </c>
      <c r="F14" s="86">
        <v>976</v>
      </c>
      <c r="G14" s="86">
        <v>1090</v>
      </c>
      <c r="H14" s="87">
        <v>574</v>
      </c>
      <c r="I14" s="86">
        <v>574</v>
      </c>
      <c r="J14" s="88">
        <v>574</v>
      </c>
      <c r="K14" s="86">
        <v>503</v>
      </c>
      <c r="L14" s="86">
        <v>456</v>
      </c>
      <c r="M14" s="86">
        <v>478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4437</v>
      </c>
      <c r="F15" s="86">
        <v>4109</v>
      </c>
      <c r="G15" s="86">
        <v>3272</v>
      </c>
      <c r="H15" s="87">
        <v>3000</v>
      </c>
      <c r="I15" s="86">
        <v>3000</v>
      </c>
      <c r="J15" s="88">
        <v>2369</v>
      </c>
      <c r="K15" s="86">
        <v>1820</v>
      </c>
      <c r="L15" s="86">
        <v>1825</v>
      </c>
      <c r="M15" s="86">
        <v>1899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70488</v>
      </c>
      <c r="F16" s="86">
        <v>8286</v>
      </c>
      <c r="G16" s="86">
        <v>17180</v>
      </c>
      <c r="H16" s="87">
        <v>11755</v>
      </c>
      <c r="I16" s="86">
        <v>9798</v>
      </c>
      <c r="J16" s="88">
        <v>9666</v>
      </c>
      <c r="K16" s="86">
        <v>10212</v>
      </c>
      <c r="L16" s="86">
        <v>10785</v>
      </c>
      <c r="M16" s="86">
        <v>11397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3910</v>
      </c>
      <c r="F17" s="86">
        <v>10588</v>
      </c>
      <c r="G17" s="86">
        <v>13470</v>
      </c>
      <c r="H17" s="87">
        <v>78235</v>
      </c>
      <c r="I17" s="86">
        <v>87125</v>
      </c>
      <c r="J17" s="88">
        <v>87054</v>
      </c>
      <c r="K17" s="86">
        <v>52353</v>
      </c>
      <c r="L17" s="86">
        <v>47902</v>
      </c>
      <c r="M17" s="86">
        <v>50158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76</v>
      </c>
      <c r="G21" s="86">
        <v>732</v>
      </c>
      <c r="H21" s="87">
        <v>0</v>
      </c>
      <c r="I21" s="86">
        <v>0</v>
      </c>
      <c r="J21" s="88">
        <v>0</v>
      </c>
      <c r="K21" s="86">
        <v>500</v>
      </c>
      <c r="L21" s="86">
        <v>525</v>
      </c>
      <c r="M21" s="86">
        <v>551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224</v>
      </c>
      <c r="H22" s="87">
        <v>2752</v>
      </c>
      <c r="I22" s="86">
        <v>2752</v>
      </c>
      <c r="J22" s="88">
        <v>2752</v>
      </c>
      <c r="K22" s="86">
        <v>2892</v>
      </c>
      <c r="L22" s="86">
        <v>3030</v>
      </c>
      <c r="M22" s="86">
        <v>3200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499</v>
      </c>
      <c r="F23" s="86">
        <v>4290</v>
      </c>
      <c r="G23" s="86">
        <v>3710</v>
      </c>
      <c r="H23" s="87">
        <v>6729</v>
      </c>
      <c r="I23" s="86">
        <v>12729</v>
      </c>
      <c r="J23" s="88">
        <v>6729</v>
      </c>
      <c r="K23" s="86">
        <v>7068</v>
      </c>
      <c r="L23" s="86">
        <v>7457</v>
      </c>
      <c r="M23" s="86">
        <v>7882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126</v>
      </c>
      <c r="F24" s="86">
        <v>150</v>
      </c>
      <c r="G24" s="86">
        <v>28</v>
      </c>
      <c r="H24" s="87">
        <v>743</v>
      </c>
      <c r="I24" s="86">
        <v>743</v>
      </c>
      <c r="J24" s="88">
        <v>854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1593</v>
      </c>
      <c r="H25" s="87">
        <v>2135</v>
      </c>
      <c r="I25" s="86">
        <v>2135</v>
      </c>
      <c r="J25" s="88">
        <v>2135</v>
      </c>
      <c r="K25" s="86">
        <v>2242</v>
      </c>
      <c r="L25" s="86">
        <v>2353</v>
      </c>
      <c r="M25" s="86">
        <v>2465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56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126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38</v>
      </c>
      <c r="G29" s="86">
        <v>5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900</v>
      </c>
      <c r="I30" s="86">
        <v>900</v>
      </c>
      <c r="J30" s="88">
        <v>900</v>
      </c>
      <c r="K30" s="86">
        <v>0</v>
      </c>
      <c r="L30" s="86">
        <v>324</v>
      </c>
      <c r="M30" s="86">
        <v>324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34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348</v>
      </c>
      <c r="G36" s="86">
        <v>42</v>
      </c>
      <c r="H36" s="87">
        <v>0</v>
      </c>
      <c r="I36" s="86">
        <v>0</v>
      </c>
      <c r="J36" s="88">
        <v>0</v>
      </c>
      <c r="K36" s="86">
        <v>0</v>
      </c>
      <c r="L36" s="86">
        <v>1019</v>
      </c>
      <c r="M36" s="86">
        <v>1065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1567</v>
      </c>
      <c r="F37" s="86">
        <v>2480</v>
      </c>
      <c r="G37" s="86">
        <v>105</v>
      </c>
      <c r="H37" s="87">
        <v>917</v>
      </c>
      <c r="I37" s="86">
        <v>917</v>
      </c>
      <c r="J37" s="88">
        <v>917</v>
      </c>
      <c r="K37" s="86">
        <v>957</v>
      </c>
      <c r="L37" s="86">
        <v>1007</v>
      </c>
      <c r="M37" s="86">
        <v>1060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5108</v>
      </c>
      <c r="F38" s="86">
        <v>6556</v>
      </c>
      <c r="G38" s="86">
        <v>2450</v>
      </c>
      <c r="H38" s="87">
        <v>1716</v>
      </c>
      <c r="I38" s="86">
        <v>1185</v>
      </c>
      <c r="J38" s="88">
        <v>430</v>
      </c>
      <c r="K38" s="86">
        <v>452</v>
      </c>
      <c r="L38" s="86">
        <v>475</v>
      </c>
      <c r="M38" s="86">
        <v>500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4461</v>
      </c>
      <c r="F39" s="86">
        <v>2065</v>
      </c>
      <c r="G39" s="86">
        <v>1430</v>
      </c>
      <c r="H39" s="87">
        <v>490</v>
      </c>
      <c r="I39" s="86">
        <v>490</v>
      </c>
      <c r="J39" s="88">
        <v>490</v>
      </c>
      <c r="K39" s="86">
        <v>515</v>
      </c>
      <c r="L39" s="86">
        <v>543</v>
      </c>
      <c r="M39" s="86">
        <v>573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21070</v>
      </c>
      <c r="F40" s="86">
        <v>8590</v>
      </c>
      <c r="G40" s="86">
        <v>29118</v>
      </c>
      <c r="H40" s="87">
        <v>15770</v>
      </c>
      <c r="I40" s="86">
        <v>12250</v>
      </c>
      <c r="J40" s="88">
        <v>17732</v>
      </c>
      <c r="K40" s="86">
        <v>18727</v>
      </c>
      <c r="L40" s="86">
        <v>19726</v>
      </c>
      <c r="M40" s="86">
        <v>20784.349999999999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84</v>
      </c>
      <c r="F41" s="86">
        <v>4</v>
      </c>
      <c r="G41" s="86">
        <v>0</v>
      </c>
      <c r="H41" s="87">
        <v>0</v>
      </c>
      <c r="I41" s="86">
        <v>0</v>
      </c>
      <c r="J41" s="88">
        <v>0</v>
      </c>
      <c r="K41" s="86">
        <v>165</v>
      </c>
      <c r="L41" s="86">
        <v>165</v>
      </c>
      <c r="M41" s="86">
        <v>165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7378</v>
      </c>
      <c r="F42" s="86">
        <v>9344</v>
      </c>
      <c r="G42" s="86">
        <v>5412</v>
      </c>
      <c r="H42" s="87">
        <v>15280</v>
      </c>
      <c r="I42" s="86">
        <v>11937</v>
      </c>
      <c r="J42" s="88">
        <v>12334</v>
      </c>
      <c r="K42" s="86">
        <v>6939</v>
      </c>
      <c r="L42" s="86">
        <v>6923</v>
      </c>
      <c r="M42" s="86">
        <v>7254.4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894</v>
      </c>
      <c r="G43" s="86">
        <v>3129</v>
      </c>
      <c r="H43" s="87">
        <v>2658</v>
      </c>
      <c r="I43" s="86">
        <v>2658</v>
      </c>
      <c r="J43" s="88">
        <v>2658</v>
      </c>
      <c r="K43" s="86">
        <v>2808</v>
      </c>
      <c r="L43" s="86">
        <v>2965</v>
      </c>
      <c r="M43" s="86">
        <v>3126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271</v>
      </c>
      <c r="F44" s="86">
        <v>373</v>
      </c>
      <c r="G44" s="86">
        <v>485</v>
      </c>
      <c r="H44" s="87">
        <v>207</v>
      </c>
      <c r="I44" s="86">
        <v>207</v>
      </c>
      <c r="J44" s="88">
        <v>207</v>
      </c>
      <c r="K44" s="86">
        <v>218</v>
      </c>
      <c r="L44" s="86">
        <v>230</v>
      </c>
      <c r="M44" s="86">
        <v>242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467</v>
      </c>
      <c r="F45" s="86">
        <v>705</v>
      </c>
      <c r="G45" s="86">
        <v>1338</v>
      </c>
      <c r="H45" s="87">
        <v>965</v>
      </c>
      <c r="I45" s="86">
        <v>965</v>
      </c>
      <c r="J45" s="88">
        <v>945</v>
      </c>
      <c r="K45" s="86">
        <v>955</v>
      </c>
      <c r="L45" s="86">
        <v>1003</v>
      </c>
      <c r="M45" s="86">
        <v>1044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5526</v>
      </c>
      <c r="F51" s="72">
        <f t="shared" ref="F51:M51" si="4">F52+F59+F62+F63+F64+F72+F73</f>
        <v>8930</v>
      </c>
      <c r="G51" s="72">
        <f t="shared" si="4"/>
        <v>4115</v>
      </c>
      <c r="H51" s="73">
        <f t="shared" si="4"/>
        <v>3700</v>
      </c>
      <c r="I51" s="72">
        <f t="shared" si="4"/>
        <v>3507</v>
      </c>
      <c r="J51" s="74">
        <f t="shared" si="4"/>
        <v>3507</v>
      </c>
      <c r="K51" s="72">
        <f t="shared" si="4"/>
        <v>3000</v>
      </c>
      <c r="L51" s="72">
        <f t="shared" si="4"/>
        <v>2196</v>
      </c>
      <c r="M51" s="72">
        <f t="shared" si="4"/>
        <v>2316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0</v>
      </c>
      <c r="F56" s="100">
        <f t="shared" ref="F56:M56" si="7">SUM(F57:F58)</f>
        <v>0</v>
      </c>
      <c r="G56" s="100">
        <f t="shared" si="7"/>
        <v>0</v>
      </c>
      <c r="H56" s="101">
        <f t="shared" si="7"/>
        <v>0</v>
      </c>
      <c r="I56" s="100">
        <f t="shared" si="7"/>
        <v>0</v>
      </c>
      <c r="J56" s="102">
        <f t="shared" si="7"/>
        <v>0</v>
      </c>
      <c r="K56" s="100">
        <f t="shared" si="7"/>
        <v>0</v>
      </c>
      <c r="L56" s="100">
        <f t="shared" si="7"/>
        <v>0</v>
      </c>
      <c r="M56" s="100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110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110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110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5526</v>
      </c>
      <c r="F73" s="86">
        <f t="shared" ref="F73:M73" si="12">SUM(F74:F75)</f>
        <v>8930</v>
      </c>
      <c r="G73" s="86">
        <f t="shared" si="12"/>
        <v>4115</v>
      </c>
      <c r="H73" s="87">
        <f t="shared" si="12"/>
        <v>3700</v>
      </c>
      <c r="I73" s="86">
        <f t="shared" si="12"/>
        <v>3507</v>
      </c>
      <c r="J73" s="88">
        <f t="shared" si="12"/>
        <v>3507</v>
      </c>
      <c r="K73" s="86">
        <f t="shared" si="12"/>
        <v>3000</v>
      </c>
      <c r="L73" s="86">
        <f t="shared" si="12"/>
        <v>2196</v>
      </c>
      <c r="M73" s="86">
        <f t="shared" si="12"/>
        <v>2206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1915</v>
      </c>
      <c r="F74" s="79">
        <v>1800</v>
      </c>
      <c r="G74" s="79">
        <v>2328</v>
      </c>
      <c r="H74" s="80">
        <v>1700</v>
      </c>
      <c r="I74" s="79">
        <v>1529</v>
      </c>
      <c r="J74" s="81">
        <v>1529</v>
      </c>
      <c r="K74" s="79">
        <v>1500</v>
      </c>
      <c r="L74" s="79">
        <v>1500</v>
      </c>
      <c r="M74" s="79">
        <v>1510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3611</v>
      </c>
      <c r="F75" s="93">
        <v>7130</v>
      </c>
      <c r="G75" s="93">
        <v>1787</v>
      </c>
      <c r="H75" s="94">
        <v>2000</v>
      </c>
      <c r="I75" s="93">
        <v>1978</v>
      </c>
      <c r="J75" s="95">
        <v>1978</v>
      </c>
      <c r="K75" s="93">
        <v>1500</v>
      </c>
      <c r="L75" s="93">
        <v>696</v>
      </c>
      <c r="M75" s="93">
        <v>696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2944</v>
      </c>
      <c r="F77" s="72">
        <f t="shared" ref="F77:M77" si="13">F78+F81+F84+F85+F86+F87+F88</f>
        <v>2451</v>
      </c>
      <c r="G77" s="72">
        <f t="shared" si="13"/>
        <v>5556</v>
      </c>
      <c r="H77" s="73">
        <f t="shared" si="13"/>
        <v>2877</v>
      </c>
      <c r="I77" s="72">
        <f t="shared" si="13"/>
        <v>6052</v>
      </c>
      <c r="J77" s="74">
        <f t="shared" si="13"/>
        <v>6052</v>
      </c>
      <c r="K77" s="72">
        <f t="shared" si="13"/>
        <v>2400</v>
      </c>
      <c r="L77" s="72">
        <f t="shared" si="13"/>
        <v>2510</v>
      </c>
      <c r="M77" s="72">
        <f t="shared" si="13"/>
        <v>2635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8</v>
      </c>
      <c r="F78" s="100">
        <f t="shared" ref="F78:M78" si="14">SUM(F79:F80)</f>
        <v>134</v>
      </c>
      <c r="G78" s="100">
        <f t="shared" si="14"/>
        <v>217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8</v>
      </c>
      <c r="F79" s="79">
        <v>110</v>
      </c>
      <c r="G79" s="79">
        <v>217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24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2934</v>
      </c>
      <c r="F81" s="86">
        <f t="shared" ref="F81:M81" si="15">SUM(F82:F83)</f>
        <v>2317</v>
      </c>
      <c r="G81" s="86">
        <f t="shared" si="15"/>
        <v>5339</v>
      </c>
      <c r="H81" s="87">
        <f t="shared" si="15"/>
        <v>2877</v>
      </c>
      <c r="I81" s="86">
        <f t="shared" si="15"/>
        <v>6052</v>
      </c>
      <c r="J81" s="88">
        <f t="shared" si="15"/>
        <v>6052</v>
      </c>
      <c r="K81" s="86">
        <f t="shared" si="15"/>
        <v>2400</v>
      </c>
      <c r="L81" s="86">
        <f t="shared" si="15"/>
        <v>2510</v>
      </c>
      <c r="M81" s="86">
        <f t="shared" si="15"/>
        <v>2635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2934</v>
      </c>
      <c r="F83" s="93">
        <v>2317</v>
      </c>
      <c r="G83" s="93">
        <v>5339</v>
      </c>
      <c r="H83" s="94">
        <v>2877</v>
      </c>
      <c r="I83" s="93">
        <v>6052</v>
      </c>
      <c r="J83" s="95">
        <v>6052</v>
      </c>
      <c r="K83" s="93">
        <v>2400</v>
      </c>
      <c r="L83" s="93">
        <v>2510</v>
      </c>
      <c r="M83" s="93">
        <v>2635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2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11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359372</v>
      </c>
      <c r="F92" s="46">
        <f t="shared" ref="F92:M92" si="16">F4+F51+F77+F90</f>
        <v>258137</v>
      </c>
      <c r="G92" s="46">
        <f t="shared" si="16"/>
        <v>283454</v>
      </c>
      <c r="H92" s="47">
        <f t="shared" si="16"/>
        <v>384708</v>
      </c>
      <c r="I92" s="46">
        <f t="shared" si="16"/>
        <v>384708</v>
      </c>
      <c r="J92" s="48">
        <f t="shared" si="16"/>
        <v>384708</v>
      </c>
      <c r="K92" s="46">
        <f t="shared" si="16"/>
        <v>357797</v>
      </c>
      <c r="L92" s="46">
        <f t="shared" si="16"/>
        <v>380018</v>
      </c>
      <c r="M92" s="46">
        <f t="shared" si="16"/>
        <v>400480.2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122</v>
      </c>
      <c r="F3" s="17" t="s">
        <v>160</v>
      </c>
      <c r="G3" s="17" t="s">
        <v>162</v>
      </c>
      <c r="H3" s="173" t="s">
        <v>161</v>
      </c>
      <c r="I3" s="174"/>
      <c r="J3" s="175"/>
      <c r="K3" s="17" t="s">
        <v>164</v>
      </c>
      <c r="L3" s="17" t="s">
        <v>163</v>
      </c>
      <c r="M3" s="17" t="s">
        <v>165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93214</v>
      </c>
      <c r="F4" s="72">
        <f t="shared" ref="F4:M4" si="0">F5+F8+F47</f>
        <v>99474</v>
      </c>
      <c r="G4" s="72">
        <f t="shared" si="0"/>
        <v>112044</v>
      </c>
      <c r="H4" s="73">
        <f t="shared" si="0"/>
        <v>115619</v>
      </c>
      <c r="I4" s="72">
        <f t="shared" si="0"/>
        <v>118357</v>
      </c>
      <c r="J4" s="74">
        <f t="shared" si="0"/>
        <v>118357</v>
      </c>
      <c r="K4" s="72">
        <f t="shared" si="0"/>
        <v>128566</v>
      </c>
      <c r="L4" s="72">
        <f t="shared" si="0"/>
        <v>137055</v>
      </c>
      <c r="M4" s="72">
        <f t="shared" si="0"/>
        <v>145446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55267</v>
      </c>
      <c r="F5" s="100">
        <f t="shared" ref="F5:M5" si="1">SUM(F6:F7)</f>
        <v>62551</v>
      </c>
      <c r="G5" s="100">
        <f t="shared" si="1"/>
        <v>57258</v>
      </c>
      <c r="H5" s="101">
        <f t="shared" si="1"/>
        <v>68985</v>
      </c>
      <c r="I5" s="100">
        <f t="shared" si="1"/>
        <v>67380</v>
      </c>
      <c r="J5" s="102">
        <f t="shared" si="1"/>
        <v>67380</v>
      </c>
      <c r="K5" s="100">
        <f t="shared" si="1"/>
        <v>73922</v>
      </c>
      <c r="L5" s="100">
        <f t="shared" si="1"/>
        <v>80602</v>
      </c>
      <c r="M5" s="100">
        <f t="shared" si="1"/>
        <v>86180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54247</v>
      </c>
      <c r="F6" s="79">
        <v>58619</v>
      </c>
      <c r="G6" s="79">
        <v>55700</v>
      </c>
      <c r="H6" s="80">
        <v>64796</v>
      </c>
      <c r="I6" s="79">
        <v>63191</v>
      </c>
      <c r="J6" s="81">
        <v>63191</v>
      </c>
      <c r="K6" s="79">
        <v>71932</v>
      </c>
      <c r="L6" s="79">
        <v>75416</v>
      </c>
      <c r="M6" s="79">
        <v>80787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1020</v>
      </c>
      <c r="F7" s="93">
        <v>3932</v>
      </c>
      <c r="G7" s="93">
        <v>1558</v>
      </c>
      <c r="H7" s="94">
        <v>4189</v>
      </c>
      <c r="I7" s="93">
        <v>4189</v>
      </c>
      <c r="J7" s="95">
        <v>4189</v>
      </c>
      <c r="K7" s="93">
        <v>1990</v>
      </c>
      <c r="L7" s="93">
        <v>5186</v>
      </c>
      <c r="M7" s="93">
        <v>5393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37947</v>
      </c>
      <c r="F8" s="100">
        <f t="shared" ref="F8:M8" si="2">SUM(F9:F46)</f>
        <v>36923</v>
      </c>
      <c r="G8" s="100">
        <f t="shared" si="2"/>
        <v>54786</v>
      </c>
      <c r="H8" s="101">
        <f t="shared" si="2"/>
        <v>46634</v>
      </c>
      <c r="I8" s="100">
        <f t="shared" si="2"/>
        <v>50977</v>
      </c>
      <c r="J8" s="102">
        <f t="shared" si="2"/>
        <v>50977</v>
      </c>
      <c r="K8" s="100">
        <f t="shared" si="2"/>
        <v>54644</v>
      </c>
      <c r="L8" s="100">
        <f t="shared" si="2"/>
        <v>56453</v>
      </c>
      <c r="M8" s="100">
        <f t="shared" si="2"/>
        <v>59266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812</v>
      </c>
      <c r="F9" s="79">
        <v>1016</v>
      </c>
      <c r="G9" s="79">
        <v>881</v>
      </c>
      <c r="H9" s="80">
        <v>1035</v>
      </c>
      <c r="I9" s="79">
        <v>1035</v>
      </c>
      <c r="J9" s="81">
        <v>954</v>
      </c>
      <c r="K9" s="79">
        <v>592</v>
      </c>
      <c r="L9" s="79">
        <v>411</v>
      </c>
      <c r="M9" s="79">
        <v>682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738</v>
      </c>
      <c r="F10" s="86">
        <v>946</v>
      </c>
      <c r="G10" s="86">
        <v>606</v>
      </c>
      <c r="H10" s="87">
        <v>1275</v>
      </c>
      <c r="I10" s="86">
        <v>1275</v>
      </c>
      <c r="J10" s="88">
        <v>1397</v>
      </c>
      <c r="K10" s="86">
        <v>1050</v>
      </c>
      <c r="L10" s="86">
        <v>0</v>
      </c>
      <c r="M10" s="86">
        <v>1332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800</v>
      </c>
      <c r="F11" s="86">
        <v>384</v>
      </c>
      <c r="G11" s="86">
        <v>802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2218</v>
      </c>
      <c r="G12" s="86">
        <v>3710</v>
      </c>
      <c r="H12" s="87">
        <v>3922</v>
      </c>
      <c r="I12" s="86">
        <v>5655</v>
      </c>
      <c r="J12" s="88">
        <v>6763</v>
      </c>
      <c r="K12" s="86">
        <v>3900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435</v>
      </c>
      <c r="G14" s="86">
        <v>269</v>
      </c>
      <c r="H14" s="87">
        <v>275</v>
      </c>
      <c r="I14" s="86">
        <v>275</v>
      </c>
      <c r="J14" s="88">
        <v>275</v>
      </c>
      <c r="K14" s="86">
        <v>20</v>
      </c>
      <c r="L14" s="86">
        <v>21</v>
      </c>
      <c r="M14" s="86">
        <v>22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4392</v>
      </c>
      <c r="F15" s="86">
        <v>4109</v>
      </c>
      <c r="G15" s="86">
        <v>3272</v>
      </c>
      <c r="H15" s="87">
        <v>3000</v>
      </c>
      <c r="I15" s="86">
        <v>3000</v>
      </c>
      <c r="J15" s="88">
        <v>2369</v>
      </c>
      <c r="K15" s="86">
        <v>1820</v>
      </c>
      <c r="L15" s="86">
        <v>1825</v>
      </c>
      <c r="M15" s="86">
        <v>1899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276</v>
      </c>
      <c r="F16" s="86">
        <v>1885</v>
      </c>
      <c r="G16" s="86">
        <v>2615</v>
      </c>
      <c r="H16" s="87">
        <v>0</v>
      </c>
      <c r="I16" s="86">
        <v>0</v>
      </c>
      <c r="J16" s="88">
        <v>0</v>
      </c>
      <c r="K16" s="86">
        <v>605</v>
      </c>
      <c r="L16" s="86">
        <v>3865</v>
      </c>
      <c r="M16" s="86">
        <v>121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3991</v>
      </c>
      <c r="G17" s="86">
        <v>0</v>
      </c>
      <c r="H17" s="87">
        <v>5000</v>
      </c>
      <c r="I17" s="86">
        <v>5000</v>
      </c>
      <c r="J17" s="88">
        <v>5000</v>
      </c>
      <c r="K17" s="86">
        <v>16315</v>
      </c>
      <c r="L17" s="86">
        <v>22995</v>
      </c>
      <c r="M17" s="86">
        <v>28514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76</v>
      </c>
      <c r="G21" s="86">
        <v>732</v>
      </c>
      <c r="H21" s="87">
        <v>0</v>
      </c>
      <c r="I21" s="86">
        <v>0</v>
      </c>
      <c r="J21" s="88">
        <v>0</v>
      </c>
      <c r="K21" s="86">
        <v>500</v>
      </c>
      <c r="L21" s="86">
        <v>525</v>
      </c>
      <c r="M21" s="86">
        <v>551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224</v>
      </c>
      <c r="H22" s="87">
        <v>2752</v>
      </c>
      <c r="I22" s="86">
        <v>2752</v>
      </c>
      <c r="J22" s="88">
        <v>2752</v>
      </c>
      <c r="K22" s="86">
        <v>2892</v>
      </c>
      <c r="L22" s="86">
        <v>3030</v>
      </c>
      <c r="M22" s="86">
        <v>3200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49</v>
      </c>
      <c r="F23" s="86">
        <v>4290</v>
      </c>
      <c r="G23" s="86">
        <v>3704</v>
      </c>
      <c r="H23" s="87">
        <v>6729</v>
      </c>
      <c r="I23" s="86">
        <v>12729</v>
      </c>
      <c r="J23" s="88">
        <v>6729</v>
      </c>
      <c r="K23" s="86">
        <v>4525</v>
      </c>
      <c r="L23" s="86">
        <v>3725</v>
      </c>
      <c r="M23" s="86">
        <v>4228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126</v>
      </c>
      <c r="F24" s="86">
        <v>150</v>
      </c>
      <c r="G24" s="86">
        <v>28</v>
      </c>
      <c r="H24" s="87">
        <v>743</v>
      </c>
      <c r="I24" s="86">
        <v>743</v>
      </c>
      <c r="J24" s="88">
        <v>854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1593</v>
      </c>
      <c r="H25" s="87">
        <v>2135</v>
      </c>
      <c r="I25" s="86">
        <v>2135</v>
      </c>
      <c r="J25" s="88">
        <v>2135</v>
      </c>
      <c r="K25" s="86">
        <v>2242</v>
      </c>
      <c r="L25" s="86">
        <v>2353</v>
      </c>
      <c r="M25" s="86">
        <v>2465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56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126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38</v>
      </c>
      <c r="G29" s="86">
        <v>5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900</v>
      </c>
      <c r="I30" s="86">
        <v>900</v>
      </c>
      <c r="J30" s="88">
        <v>900</v>
      </c>
      <c r="K30" s="86">
        <v>0</v>
      </c>
      <c r="L30" s="86">
        <v>0</v>
      </c>
      <c r="M30" s="86">
        <v>200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34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268</v>
      </c>
      <c r="G36" s="86">
        <v>42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1032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310</v>
      </c>
      <c r="G37" s="86">
        <v>83</v>
      </c>
      <c r="H37" s="87">
        <v>72</v>
      </c>
      <c r="I37" s="86">
        <v>72</v>
      </c>
      <c r="J37" s="88">
        <v>72</v>
      </c>
      <c r="K37" s="86">
        <v>744</v>
      </c>
      <c r="L37" s="86">
        <v>790</v>
      </c>
      <c r="M37" s="86">
        <v>830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2755</v>
      </c>
      <c r="F38" s="86">
        <v>3516</v>
      </c>
      <c r="G38" s="86">
        <v>1599</v>
      </c>
      <c r="H38" s="87">
        <v>220</v>
      </c>
      <c r="I38" s="86">
        <v>220</v>
      </c>
      <c r="J38" s="88">
        <v>220</v>
      </c>
      <c r="K38" s="86">
        <v>452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4461</v>
      </c>
      <c r="F39" s="86">
        <v>2065</v>
      </c>
      <c r="G39" s="86">
        <v>1147</v>
      </c>
      <c r="H39" s="87">
        <v>250</v>
      </c>
      <c r="I39" s="86">
        <v>250</v>
      </c>
      <c r="J39" s="88">
        <v>250</v>
      </c>
      <c r="K39" s="86">
        <v>515</v>
      </c>
      <c r="L39" s="86">
        <v>543</v>
      </c>
      <c r="M39" s="86">
        <v>473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21070</v>
      </c>
      <c r="F40" s="86">
        <v>8590</v>
      </c>
      <c r="G40" s="86">
        <v>29118</v>
      </c>
      <c r="H40" s="87">
        <v>15770</v>
      </c>
      <c r="I40" s="86">
        <v>12250</v>
      </c>
      <c r="J40" s="88">
        <v>17732</v>
      </c>
      <c r="K40" s="86">
        <v>16418</v>
      </c>
      <c r="L40" s="86">
        <v>16123</v>
      </c>
      <c r="M40" s="86">
        <v>12680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84</v>
      </c>
      <c r="F41" s="86">
        <v>4</v>
      </c>
      <c r="G41" s="86">
        <v>0</v>
      </c>
      <c r="H41" s="87">
        <v>0</v>
      </c>
      <c r="I41" s="86">
        <v>0</v>
      </c>
      <c r="J41" s="88">
        <v>0</v>
      </c>
      <c r="K41" s="86">
        <v>165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2332</v>
      </c>
      <c r="F42" s="86">
        <v>2279</v>
      </c>
      <c r="G42" s="86">
        <v>2229</v>
      </c>
      <c r="H42" s="87">
        <v>930</v>
      </c>
      <c r="I42" s="86">
        <v>1060</v>
      </c>
      <c r="J42" s="88">
        <v>949</v>
      </c>
      <c r="K42" s="86">
        <v>1529</v>
      </c>
      <c r="L42" s="86">
        <v>210</v>
      </c>
      <c r="M42" s="86">
        <v>864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1285</v>
      </c>
      <c r="H43" s="87">
        <v>1296</v>
      </c>
      <c r="I43" s="86">
        <v>1296</v>
      </c>
      <c r="J43" s="88">
        <v>1296</v>
      </c>
      <c r="K43" s="86">
        <v>115</v>
      </c>
      <c r="L43" s="86">
        <v>37</v>
      </c>
      <c r="M43" s="86">
        <v>39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223</v>
      </c>
      <c r="H44" s="87">
        <v>180</v>
      </c>
      <c r="I44" s="86">
        <v>180</v>
      </c>
      <c r="J44" s="88">
        <v>180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52</v>
      </c>
      <c r="F45" s="86">
        <v>171</v>
      </c>
      <c r="G45" s="86">
        <v>585</v>
      </c>
      <c r="H45" s="87">
        <v>150</v>
      </c>
      <c r="I45" s="86">
        <v>150</v>
      </c>
      <c r="J45" s="88">
        <v>150</v>
      </c>
      <c r="K45" s="86">
        <v>245</v>
      </c>
      <c r="L45" s="86">
        <v>0</v>
      </c>
      <c r="M45" s="86">
        <v>134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4506</v>
      </c>
      <c r="F51" s="72">
        <f t="shared" ref="F51:M51" si="4">F52+F59+F62+F63+F64+F72+F73</f>
        <v>7480</v>
      </c>
      <c r="G51" s="72">
        <f t="shared" si="4"/>
        <v>2336</v>
      </c>
      <c r="H51" s="73">
        <f t="shared" si="4"/>
        <v>2000</v>
      </c>
      <c r="I51" s="72">
        <f t="shared" si="4"/>
        <v>1978</v>
      </c>
      <c r="J51" s="74">
        <f t="shared" si="4"/>
        <v>1978</v>
      </c>
      <c r="K51" s="72">
        <f t="shared" si="4"/>
        <v>3000</v>
      </c>
      <c r="L51" s="72">
        <f t="shared" si="4"/>
        <v>2196</v>
      </c>
      <c r="M51" s="72">
        <f t="shared" si="4"/>
        <v>2316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110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110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110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4506</v>
      </c>
      <c r="F73" s="86">
        <f t="shared" ref="F73:M73" si="12">SUM(F74:F75)</f>
        <v>7480</v>
      </c>
      <c r="G73" s="86">
        <f t="shared" si="12"/>
        <v>2336</v>
      </c>
      <c r="H73" s="87">
        <f t="shared" si="12"/>
        <v>2000</v>
      </c>
      <c r="I73" s="86">
        <f t="shared" si="12"/>
        <v>1978</v>
      </c>
      <c r="J73" s="88">
        <f t="shared" si="12"/>
        <v>1978</v>
      </c>
      <c r="K73" s="86">
        <f t="shared" si="12"/>
        <v>3000</v>
      </c>
      <c r="L73" s="86">
        <f t="shared" si="12"/>
        <v>2196</v>
      </c>
      <c r="M73" s="86">
        <f t="shared" si="12"/>
        <v>2206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895</v>
      </c>
      <c r="F74" s="79">
        <v>350</v>
      </c>
      <c r="G74" s="79">
        <v>549</v>
      </c>
      <c r="H74" s="80">
        <v>0</v>
      </c>
      <c r="I74" s="79">
        <v>0</v>
      </c>
      <c r="J74" s="81">
        <v>0</v>
      </c>
      <c r="K74" s="79">
        <v>1500</v>
      </c>
      <c r="L74" s="79">
        <v>1500</v>
      </c>
      <c r="M74" s="79">
        <v>1510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3611</v>
      </c>
      <c r="F75" s="93">
        <v>7130</v>
      </c>
      <c r="G75" s="93">
        <v>1787</v>
      </c>
      <c r="H75" s="94">
        <v>2000</v>
      </c>
      <c r="I75" s="93">
        <v>1978</v>
      </c>
      <c r="J75" s="95">
        <v>1978</v>
      </c>
      <c r="K75" s="93">
        <v>1500</v>
      </c>
      <c r="L75" s="93">
        <v>696</v>
      </c>
      <c r="M75" s="93">
        <v>696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1948</v>
      </c>
      <c r="F77" s="72">
        <f t="shared" ref="F77:M77" si="13">F78+F81+F84+F85+F86+F87+F88</f>
        <v>2200</v>
      </c>
      <c r="G77" s="72">
        <f t="shared" si="13"/>
        <v>5148</v>
      </c>
      <c r="H77" s="73">
        <f t="shared" si="13"/>
        <v>2274</v>
      </c>
      <c r="I77" s="72">
        <f t="shared" si="13"/>
        <v>4661</v>
      </c>
      <c r="J77" s="74">
        <f t="shared" si="13"/>
        <v>4661</v>
      </c>
      <c r="K77" s="72">
        <f t="shared" si="13"/>
        <v>2400</v>
      </c>
      <c r="L77" s="72">
        <f t="shared" si="13"/>
        <v>2510</v>
      </c>
      <c r="M77" s="72">
        <f t="shared" si="13"/>
        <v>2635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8</v>
      </c>
      <c r="F78" s="100">
        <f t="shared" ref="F78:M78" si="14">SUM(F79:F80)</f>
        <v>110</v>
      </c>
      <c r="G78" s="100">
        <f t="shared" si="14"/>
        <v>217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8</v>
      </c>
      <c r="F79" s="79">
        <v>110</v>
      </c>
      <c r="G79" s="79">
        <v>217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1938</v>
      </c>
      <c r="F81" s="86">
        <f t="shared" ref="F81:M81" si="15">SUM(F82:F83)</f>
        <v>2090</v>
      </c>
      <c r="G81" s="86">
        <f t="shared" si="15"/>
        <v>4931</v>
      </c>
      <c r="H81" s="87">
        <f t="shared" si="15"/>
        <v>2274</v>
      </c>
      <c r="I81" s="86">
        <f t="shared" si="15"/>
        <v>4661</v>
      </c>
      <c r="J81" s="88">
        <f t="shared" si="15"/>
        <v>4661</v>
      </c>
      <c r="K81" s="86">
        <f t="shared" si="15"/>
        <v>2400</v>
      </c>
      <c r="L81" s="86">
        <f t="shared" si="15"/>
        <v>2510</v>
      </c>
      <c r="M81" s="86">
        <f t="shared" si="15"/>
        <v>2635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1938</v>
      </c>
      <c r="F83" s="93">
        <v>2090</v>
      </c>
      <c r="G83" s="93">
        <v>4931</v>
      </c>
      <c r="H83" s="94">
        <v>2274</v>
      </c>
      <c r="I83" s="93">
        <v>4661</v>
      </c>
      <c r="J83" s="95">
        <v>4661</v>
      </c>
      <c r="K83" s="93">
        <v>2400</v>
      </c>
      <c r="L83" s="93">
        <v>2510</v>
      </c>
      <c r="M83" s="93">
        <v>2635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2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99668</v>
      </c>
      <c r="F92" s="46">
        <f t="shared" ref="F92:M92" si="16">F4+F51+F77+F90</f>
        <v>109154</v>
      </c>
      <c r="G92" s="46">
        <f t="shared" si="16"/>
        <v>119528</v>
      </c>
      <c r="H92" s="47">
        <f t="shared" si="16"/>
        <v>119893</v>
      </c>
      <c r="I92" s="46">
        <f t="shared" si="16"/>
        <v>124996</v>
      </c>
      <c r="J92" s="48">
        <f t="shared" si="16"/>
        <v>124996</v>
      </c>
      <c r="K92" s="46">
        <f t="shared" si="16"/>
        <v>133966</v>
      </c>
      <c r="L92" s="46">
        <f t="shared" si="16"/>
        <v>141761</v>
      </c>
      <c r="M92" s="46">
        <f t="shared" si="16"/>
        <v>150397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122</v>
      </c>
      <c r="F3" s="17" t="s">
        <v>160</v>
      </c>
      <c r="G3" s="17" t="s">
        <v>162</v>
      </c>
      <c r="H3" s="173" t="s">
        <v>161</v>
      </c>
      <c r="I3" s="174"/>
      <c r="J3" s="175"/>
      <c r="K3" s="17" t="s">
        <v>164</v>
      </c>
      <c r="L3" s="17" t="s">
        <v>163</v>
      </c>
      <c r="M3" s="17" t="s">
        <v>165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31345</v>
      </c>
      <c r="F4" s="72">
        <f t="shared" ref="F4:M4" si="0">F5+F8+F47</f>
        <v>33457</v>
      </c>
      <c r="G4" s="72">
        <f t="shared" si="0"/>
        <v>34532</v>
      </c>
      <c r="H4" s="73">
        <f t="shared" si="0"/>
        <v>50392</v>
      </c>
      <c r="I4" s="72">
        <f t="shared" si="0"/>
        <v>43904</v>
      </c>
      <c r="J4" s="74">
        <f t="shared" si="0"/>
        <v>43904</v>
      </c>
      <c r="K4" s="72">
        <f t="shared" si="0"/>
        <v>50242</v>
      </c>
      <c r="L4" s="72">
        <f t="shared" si="0"/>
        <v>53495</v>
      </c>
      <c r="M4" s="72">
        <f t="shared" si="0"/>
        <v>56170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26812</v>
      </c>
      <c r="F5" s="100">
        <f t="shared" ref="F5:M5" si="1">SUM(F6:F7)</f>
        <v>29628</v>
      </c>
      <c r="G5" s="100">
        <f t="shared" si="1"/>
        <v>31843</v>
      </c>
      <c r="H5" s="101">
        <f t="shared" si="1"/>
        <v>41413</v>
      </c>
      <c r="I5" s="100">
        <f t="shared" si="1"/>
        <v>39070</v>
      </c>
      <c r="J5" s="102">
        <f t="shared" si="1"/>
        <v>39070</v>
      </c>
      <c r="K5" s="100">
        <f t="shared" si="1"/>
        <v>42840</v>
      </c>
      <c r="L5" s="100">
        <f t="shared" si="1"/>
        <v>44572</v>
      </c>
      <c r="M5" s="100">
        <f t="shared" si="1"/>
        <v>46801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25324</v>
      </c>
      <c r="F6" s="79">
        <v>28322</v>
      </c>
      <c r="G6" s="79">
        <v>30094</v>
      </c>
      <c r="H6" s="80">
        <v>39415</v>
      </c>
      <c r="I6" s="79">
        <v>37072</v>
      </c>
      <c r="J6" s="81">
        <v>37072</v>
      </c>
      <c r="K6" s="79">
        <v>41370</v>
      </c>
      <c r="L6" s="79">
        <v>42598</v>
      </c>
      <c r="M6" s="79">
        <v>44464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1488</v>
      </c>
      <c r="F7" s="93">
        <v>1306</v>
      </c>
      <c r="G7" s="93">
        <v>1749</v>
      </c>
      <c r="H7" s="94">
        <v>1998</v>
      </c>
      <c r="I7" s="93">
        <v>1998</v>
      </c>
      <c r="J7" s="95">
        <v>1998</v>
      </c>
      <c r="K7" s="93">
        <v>1470</v>
      </c>
      <c r="L7" s="93">
        <v>1974</v>
      </c>
      <c r="M7" s="93">
        <v>2337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4533</v>
      </c>
      <c r="F8" s="100">
        <f t="shared" ref="F8:M8" si="2">SUM(F9:F46)</f>
        <v>3829</v>
      </c>
      <c r="G8" s="100">
        <f t="shared" si="2"/>
        <v>2689</v>
      </c>
      <c r="H8" s="101">
        <f t="shared" si="2"/>
        <v>8979</v>
      </c>
      <c r="I8" s="100">
        <f t="shared" si="2"/>
        <v>4834</v>
      </c>
      <c r="J8" s="102">
        <f t="shared" si="2"/>
        <v>4834</v>
      </c>
      <c r="K8" s="100">
        <f t="shared" si="2"/>
        <v>7402</v>
      </c>
      <c r="L8" s="100">
        <f t="shared" si="2"/>
        <v>8923</v>
      </c>
      <c r="M8" s="100">
        <f t="shared" si="2"/>
        <v>9369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378</v>
      </c>
      <c r="F9" s="79">
        <v>187</v>
      </c>
      <c r="G9" s="79">
        <v>415</v>
      </c>
      <c r="H9" s="80">
        <v>835</v>
      </c>
      <c r="I9" s="79">
        <v>768</v>
      </c>
      <c r="J9" s="81">
        <v>1041</v>
      </c>
      <c r="K9" s="79">
        <v>708</v>
      </c>
      <c r="L9" s="79">
        <v>656</v>
      </c>
      <c r="M9" s="79">
        <v>164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106</v>
      </c>
      <c r="L10" s="86">
        <v>59</v>
      </c>
      <c r="M10" s="86">
        <v>62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32</v>
      </c>
      <c r="F11" s="86">
        <v>11</v>
      </c>
      <c r="G11" s="86">
        <v>9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23</v>
      </c>
      <c r="F14" s="86">
        <v>49</v>
      </c>
      <c r="G14" s="86">
        <v>172</v>
      </c>
      <c r="H14" s="87">
        <v>115</v>
      </c>
      <c r="I14" s="86">
        <v>115</v>
      </c>
      <c r="J14" s="88">
        <v>115</v>
      </c>
      <c r="K14" s="86">
        <v>121</v>
      </c>
      <c r="L14" s="86">
        <v>50</v>
      </c>
      <c r="M14" s="86">
        <v>53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1111</v>
      </c>
      <c r="L16" s="86">
        <v>1195</v>
      </c>
      <c r="M16" s="86">
        <v>1795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3085</v>
      </c>
      <c r="F17" s="86">
        <v>1331</v>
      </c>
      <c r="G17" s="86">
        <v>0</v>
      </c>
      <c r="H17" s="87">
        <v>0</v>
      </c>
      <c r="I17" s="86">
        <v>0</v>
      </c>
      <c r="J17" s="88">
        <v>0</v>
      </c>
      <c r="K17" s="86">
        <v>650</v>
      </c>
      <c r="L17" s="86">
        <v>897</v>
      </c>
      <c r="M17" s="86">
        <v>535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2543</v>
      </c>
      <c r="L23" s="86">
        <v>3732</v>
      </c>
      <c r="M23" s="86">
        <v>3634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324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33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188</v>
      </c>
      <c r="I37" s="86">
        <v>188</v>
      </c>
      <c r="J37" s="88">
        <v>188</v>
      </c>
      <c r="K37" s="86">
        <v>190</v>
      </c>
      <c r="L37" s="86">
        <v>193</v>
      </c>
      <c r="M37" s="86">
        <v>195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353</v>
      </c>
      <c r="F38" s="86">
        <v>1175</v>
      </c>
      <c r="G38" s="86">
        <v>296</v>
      </c>
      <c r="H38" s="87">
        <v>1421</v>
      </c>
      <c r="I38" s="86">
        <v>890</v>
      </c>
      <c r="J38" s="88">
        <v>135</v>
      </c>
      <c r="K38" s="86">
        <v>0</v>
      </c>
      <c r="L38" s="86">
        <v>0</v>
      </c>
      <c r="M38" s="86">
        <v>370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1206</v>
      </c>
      <c r="M40" s="86">
        <v>1528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391</v>
      </c>
      <c r="F42" s="86">
        <v>888</v>
      </c>
      <c r="G42" s="86">
        <v>1414</v>
      </c>
      <c r="H42" s="87">
        <v>5705</v>
      </c>
      <c r="I42" s="86">
        <v>2158</v>
      </c>
      <c r="J42" s="88">
        <v>2660</v>
      </c>
      <c r="K42" s="86">
        <v>1263</v>
      </c>
      <c r="L42" s="86">
        <v>438</v>
      </c>
      <c r="M42" s="86">
        <v>821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12</v>
      </c>
      <c r="G43" s="86">
        <v>333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271</v>
      </c>
      <c r="F44" s="86">
        <v>0</v>
      </c>
      <c r="G44" s="86">
        <v>4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176</v>
      </c>
      <c r="G45" s="86">
        <v>46</v>
      </c>
      <c r="H45" s="87">
        <v>715</v>
      </c>
      <c r="I45" s="86">
        <v>715</v>
      </c>
      <c r="J45" s="88">
        <v>695</v>
      </c>
      <c r="K45" s="86">
        <v>710</v>
      </c>
      <c r="L45" s="86">
        <v>173</v>
      </c>
      <c r="M45" s="86">
        <v>179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14</v>
      </c>
      <c r="F51" s="72">
        <f t="shared" ref="F51:M51" si="4">F52+F59+F62+F63+F64+F72+F73</f>
        <v>791</v>
      </c>
      <c r="G51" s="72">
        <f t="shared" si="4"/>
        <v>436</v>
      </c>
      <c r="H51" s="73">
        <f t="shared" si="4"/>
        <v>0</v>
      </c>
      <c r="I51" s="72">
        <f t="shared" si="4"/>
        <v>565</v>
      </c>
      <c r="J51" s="74">
        <f t="shared" si="4"/>
        <v>565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14</v>
      </c>
      <c r="F73" s="86">
        <f t="shared" ref="F73:M73" si="12">SUM(F74:F75)</f>
        <v>791</v>
      </c>
      <c r="G73" s="86">
        <f t="shared" si="12"/>
        <v>436</v>
      </c>
      <c r="H73" s="87">
        <f t="shared" si="12"/>
        <v>0</v>
      </c>
      <c r="I73" s="86">
        <f t="shared" si="12"/>
        <v>565</v>
      </c>
      <c r="J73" s="88">
        <f t="shared" si="12"/>
        <v>565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14</v>
      </c>
      <c r="F74" s="79">
        <v>791</v>
      </c>
      <c r="G74" s="79">
        <v>436</v>
      </c>
      <c r="H74" s="80">
        <v>0</v>
      </c>
      <c r="I74" s="79">
        <v>565</v>
      </c>
      <c r="J74" s="81">
        <v>565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183</v>
      </c>
      <c r="F77" s="72">
        <f t="shared" ref="F77:M77" si="13">F78+F81+F84+F85+F86+F87+F88</f>
        <v>122</v>
      </c>
      <c r="G77" s="72">
        <f t="shared" si="13"/>
        <v>89</v>
      </c>
      <c r="H77" s="73">
        <f t="shared" si="13"/>
        <v>313</v>
      </c>
      <c r="I77" s="72">
        <f t="shared" si="13"/>
        <v>68</v>
      </c>
      <c r="J77" s="74">
        <f t="shared" si="13"/>
        <v>68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24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24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183</v>
      </c>
      <c r="F81" s="86">
        <f t="shared" ref="F81:M81" si="15">SUM(F82:F83)</f>
        <v>98</v>
      </c>
      <c r="G81" s="86">
        <f t="shared" si="15"/>
        <v>89</v>
      </c>
      <c r="H81" s="87">
        <f t="shared" si="15"/>
        <v>313</v>
      </c>
      <c r="I81" s="86">
        <f t="shared" si="15"/>
        <v>68</v>
      </c>
      <c r="J81" s="88">
        <f t="shared" si="15"/>
        <v>68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183</v>
      </c>
      <c r="F83" s="93">
        <v>98</v>
      </c>
      <c r="G83" s="93">
        <v>89</v>
      </c>
      <c r="H83" s="94">
        <v>313</v>
      </c>
      <c r="I83" s="93">
        <v>68</v>
      </c>
      <c r="J83" s="95">
        <v>68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31542</v>
      </c>
      <c r="F92" s="46">
        <f t="shared" ref="F92:M92" si="16">F4+F51+F77+F90</f>
        <v>34370</v>
      </c>
      <c r="G92" s="46">
        <f t="shared" si="16"/>
        <v>35057</v>
      </c>
      <c r="H92" s="47">
        <f t="shared" si="16"/>
        <v>50705</v>
      </c>
      <c r="I92" s="46">
        <f t="shared" si="16"/>
        <v>44537</v>
      </c>
      <c r="J92" s="48">
        <f t="shared" si="16"/>
        <v>44537</v>
      </c>
      <c r="K92" s="46">
        <f t="shared" si="16"/>
        <v>50242</v>
      </c>
      <c r="L92" s="46">
        <f t="shared" si="16"/>
        <v>53495</v>
      </c>
      <c r="M92" s="46">
        <f t="shared" si="16"/>
        <v>56170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122</v>
      </c>
      <c r="F3" s="17" t="s">
        <v>160</v>
      </c>
      <c r="G3" s="17" t="s">
        <v>162</v>
      </c>
      <c r="H3" s="173" t="s">
        <v>161</v>
      </c>
      <c r="I3" s="174"/>
      <c r="J3" s="175"/>
      <c r="K3" s="17" t="s">
        <v>164</v>
      </c>
      <c r="L3" s="17" t="s">
        <v>163</v>
      </c>
      <c r="M3" s="17" t="s">
        <v>165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117798</v>
      </c>
      <c r="F4" s="72">
        <f t="shared" ref="F4:M4" si="0">F5+F8+F47</f>
        <v>59264</v>
      </c>
      <c r="G4" s="72">
        <f t="shared" si="0"/>
        <v>73392</v>
      </c>
      <c r="H4" s="73">
        <f t="shared" si="0"/>
        <v>72572</v>
      </c>
      <c r="I4" s="72">
        <f t="shared" si="0"/>
        <v>66479</v>
      </c>
      <c r="J4" s="74">
        <f t="shared" si="0"/>
        <v>66479</v>
      </c>
      <c r="K4" s="72">
        <f t="shared" si="0"/>
        <v>75182</v>
      </c>
      <c r="L4" s="72">
        <f t="shared" si="0"/>
        <v>93820</v>
      </c>
      <c r="M4" s="72">
        <f t="shared" si="0"/>
        <v>98511.2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38754</v>
      </c>
      <c r="F5" s="100">
        <f t="shared" ref="F5:M5" si="1">SUM(F6:F7)</f>
        <v>39864</v>
      </c>
      <c r="G5" s="100">
        <f t="shared" si="1"/>
        <v>43219</v>
      </c>
      <c r="H5" s="101">
        <f t="shared" si="1"/>
        <v>50622</v>
      </c>
      <c r="I5" s="100">
        <f t="shared" si="1"/>
        <v>46091</v>
      </c>
      <c r="J5" s="102">
        <f t="shared" si="1"/>
        <v>46091</v>
      </c>
      <c r="K5" s="100">
        <f t="shared" si="1"/>
        <v>49054</v>
      </c>
      <c r="L5" s="100">
        <f t="shared" si="1"/>
        <v>56955</v>
      </c>
      <c r="M5" s="100">
        <f t="shared" si="1"/>
        <v>59804.45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37988</v>
      </c>
      <c r="F6" s="79">
        <v>37440</v>
      </c>
      <c r="G6" s="79">
        <v>40520</v>
      </c>
      <c r="H6" s="80">
        <v>47722</v>
      </c>
      <c r="I6" s="79">
        <v>43191</v>
      </c>
      <c r="J6" s="81">
        <v>43191</v>
      </c>
      <c r="K6" s="79">
        <v>45990</v>
      </c>
      <c r="L6" s="79">
        <v>53738</v>
      </c>
      <c r="M6" s="79">
        <v>56426.1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766</v>
      </c>
      <c r="F7" s="93">
        <v>2424</v>
      </c>
      <c r="G7" s="93">
        <v>2699</v>
      </c>
      <c r="H7" s="94">
        <v>2900</v>
      </c>
      <c r="I7" s="93">
        <v>2900</v>
      </c>
      <c r="J7" s="95">
        <v>2900</v>
      </c>
      <c r="K7" s="93">
        <v>3064</v>
      </c>
      <c r="L7" s="93">
        <v>3217</v>
      </c>
      <c r="M7" s="93">
        <v>3378.35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79044</v>
      </c>
      <c r="F8" s="100">
        <f t="shared" ref="F8:M8" si="2">SUM(F9:F46)</f>
        <v>19400</v>
      </c>
      <c r="G8" s="100">
        <f t="shared" si="2"/>
        <v>30173</v>
      </c>
      <c r="H8" s="101">
        <f t="shared" si="2"/>
        <v>21950</v>
      </c>
      <c r="I8" s="100">
        <f t="shared" si="2"/>
        <v>20388</v>
      </c>
      <c r="J8" s="102">
        <f t="shared" si="2"/>
        <v>20388</v>
      </c>
      <c r="K8" s="100">
        <f t="shared" si="2"/>
        <v>26128</v>
      </c>
      <c r="L8" s="100">
        <f t="shared" si="2"/>
        <v>36865</v>
      </c>
      <c r="M8" s="100">
        <f t="shared" si="2"/>
        <v>38706.75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819</v>
      </c>
      <c r="F9" s="79">
        <v>625</v>
      </c>
      <c r="G9" s="79">
        <v>1034</v>
      </c>
      <c r="H9" s="80">
        <v>2124</v>
      </c>
      <c r="I9" s="79">
        <v>3156</v>
      </c>
      <c r="J9" s="81">
        <v>3329</v>
      </c>
      <c r="K9" s="79">
        <v>3139</v>
      </c>
      <c r="L9" s="79">
        <v>3556</v>
      </c>
      <c r="M9" s="79">
        <v>2599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497</v>
      </c>
      <c r="F10" s="86">
        <v>0</v>
      </c>
      <c r="G10" s="86">
        <v>264</v>
      </c>
      <c r="H10" s="87">
        <v>0</v>
      </c>
      <c r="I10" s="86">
        <v>0</v>
      </c>
      <c r="J10" s="88">
        <v>0</v>
      </c>
      <c r="K10" s="86">
        <v>29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53</v>
      </c>
      <c r="G11" s="86">
        <v>12</v>
      </c>
      <c r="H11" s="87">
        <v>0</v>
      </c>
      <c r="I11" s="86">
        <v>0</v>
      </c>
      <c r="J11" s="88">
        <v>0</v>
      </c>
      <c r="K11" s="86">
        <v>919</v>
      </c>
      <c r="L11" s="86">
        <v>949</v>
      </c>
      <c r="M11" s="86">
        <v>979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381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32</v>
      </c>
      <c r="F14" s="86">
        <v>423</v>
      </c>
      <c r="G14" s="86">
        <v>310</v>
      </c>
      <c r="H14" s="87">
        <v>44</v>
      </c>
      <c r="I14" s="86">
        <v>44</v>
      </c>
      <c r="J14" s="88">
        <v>44</v>
      </c>
      <c r="K14" s="86">
        <v>47</v>
      </c>
      <c r="L14" s="86">
        <v>49</v>
      </c>
      <c r="M14" s="86">
        <v>50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45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70212</v>
      </c>
      <c r="F16" s="86">
        <v>6401</v>
      </c>
      <c r="G16" s="86">
        <v>14354</v>
      </c>
      <c r="H16" s="87">
        <v>11755</v>
      </c>
      <c r="I16" s="86">
        <v>9798</v>
      </c>
      <c r="J16" s="88">
        <v>9666</v>
      </c>
      <c r="K16" s="86">
        <v>8496</v>
      </c>
      <c r="L16" s="86">
        <v>5492</v>
      </c>
      <c r="M16" s="86">
        <v>9236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825</v>
      </c>
      <c r="F17" s="86">
        <v>5187</v>
      </c>
      <c r="G17" s="86">
        <v>11598</v>
      </c>
      <c r="H17" s="87">
        <v>5000</v>
      </c>
      <c r="I17" s="86">
        <v>4363</v>
      </c>
      <c r="J17" s="88">
        <v>4292</v>
      </c>
      <c r="K17" s="86">
        <v>8352</v>
      </c>
      <c r="L17" s="86">
        <v>20963</v>
      </c>
      <c r="M17" s="86">
        <v>18062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450</v>
      </c>
      <c r="F23" s="86">
        <v>0</v>
      </c>
      <c r="G23" s="86">
        <v>6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20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124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80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944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1567</v>
      </c>
      <c r="F37" s="86">
        <v>2101</v>
      </c>
      <c r="G37" s="86">
        <v>0</v>
      </c>
      <c r="H37" s="87">
        <v>657</v>
      </c>
      <c r="I37" s="86">
        <v>657</v>
      </c>
      <c r="J37" s="88">
        <v>657</v>
      </c>
      <c r="K37" s="86">
        <v>0</v>
      </c>
      <c r="L37" s="86">
        <v>0</v>
      </c>
      <c r="M37" s="86">
        <v>10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2000</v>
      </c>
      <c r="F38" s="86">
        <v>1634</v>
      </c>
      <c r="G38" s="86">
        <v>550</v>
      </c>
      <c r="H38" s="87">
        <v>75</v>
      </c>
      <c r="I38" s="86">
        <v>75</v>
      </c>
      <c r="J38" s="88">
        <v>75</v>
      </c>
      <c r="K38" s="86">
        <v>0</v>
      </c>
      <c r="L38" s="86">
        <v>65</v>
      </c>
      <c r="M38" s="86">
        <v>130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2309</v>
      </c>
      <c r="L40" s="86">
        <v>2397</v>
      </c>
      <c r="M40" s="86">
        <v>2633.35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165</v>
      </c>
      <c r="M41" s="86">
        <v>165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2182</v>
      </c>
      <c r="F42" s="86">
        <v>2177</v>
      </c>
      <c r="G42" s="86">
        <v>1414</v>
      </c>
      <c r="H42" s="87">
        <v>2006</v>
      </c>
      <c r="I42" s="86">
        <v>2006</v>
      </c>
      <c r="J42" s="88">
        <v>2036</v>
      </c>
      <c r="K42" s="86">
        <v>2619</v>
      </c>
      <c r="L42" s="86">
        <v>1225</v>
      </c>
      <c r="M42" s="86">
        <v>3154.4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523</v>
      </c>
      <c r="G43" s="86">
        <v>331</v>
      </c>
      <c r="H43" s="87">
        <v>162</v>
      </c>
      <c r="I43" s="86">
        <v>162</v>
      </c>
      <c r="J43" s="88">
        <v>162</v>
      </c>
      <c r="K43" s="86">
        <v>0</v>
      </c>
      <c r="L43" s="86">
        <v>0</v>
      </c>
      <c r="M43" s="86">
        <v>621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18</v>
      </c>
      <c r="G44" s="86">
        <v>140</v>
      </c>
      <c r="H44" s="87">
        <v>27</v>
      </c>
      <c r="I44" s="86">
        <v>27</v>
      </c>
      <c r="J44" s="88">
        <v>27</v>
      </c>
      <c r="K44" s="86">
        <v>218</v>
      </c>
      <c r="L44" s="86">
        <v>230</v>
      </c>
      <c r="M44" s="86">
        <v>242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415</v>
      </c>
      <c r="F45" s="86">
        <v>178</v>
      </c>
      <c r="G45" s="86">
        <v>160</v>
      </c>
      <c r="H45" s="87">
        <v>100</v>
      </c>
      <c r="I45" s="86">
        <v>100</v>
      </c>
      <c r="J45" s="88">
        <v>100</v>
      </c>
      <c r="K45" s="86">
        <v>0</v>
      </c>
      <c r="L45" s="86">
        <v>830</v>
      </c>
      <c r="M45" s="86">
        <v>300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716</v>
      </c>
      <c r="F51" s="72">
        <f t="shared" ref="F51:M51" si="4">F52+F59+F62+F63+F64+F72+F73</f>
        <v>243</v>
      </c>
      <c r="G51" s="72">
        <f t="shared" si="4"/>
        <v>1320</v>
      </c>
      <c r="H51" s="73">
        <f t="shared" si="4"/>
        <v>1000</v>
      </c>
      <c r="I51" s="72">
        <f t="shared" si="4"/>
        <v>264</v>
      </c>
      <c r="J51" s="74">
        <f t="shared" si="4"/>
        <v>264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716</v>
      </c>
      <c r="F73" s="86">
        <f t="shared" ref="F73:M73" si="12">SUM(F74:F75)</f>
        <v>243</v>
      </c>
      <c r="G73" s="86">
        <f t="shared" si="12"/>
        <v>1320</v>
      </c>
      <c r="H73" s="87">
        <f t="shared" si="12"/>
        <v>1000</v>
      </c>
      <c r="I73" s="86">
        <f t="shared" si="12"/>
        <v>264</v>
      </c>
      <c r="J73" s="88">
        <f t="shared" si="12"/>
        <v>264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716</v>
      </c>
      <c r="F74" s="79">
        <v>243</v>
      </c>
      <c r="G74" s="79">
        <v>1320</v>
      </c>
      <c r="H74" s="80">
        <v>1000</v>
      </c>
      <c r="I74" s="79">
        <v>264</v>
      </c>
      <c r="J74" s="81">
        <v>264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37</v>
      </c>
      <c r="F77" s="72">
        <f t="shared" ref="F77:M77" si="13">F78+F81+F84+F85+F86+F87+F88</f>
        <v>35</v>
      </c>
      <c r="G77" s="72">
        <f t="shared" si="13"/>
        <v>37</v>
      </c>
      <c r="H77" s="73">
        <f t="shared" si="13"/>
        <v>155</v>
      </c>
      <c r="I77" s="72">
        <f t="shared" si="13"/>
        <v>1297</v>
      </c>
      <c r="J77" s="74">
        <f t="shared" si="13"/>
        <v>1297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37</v>
      </c>
      <c r="F81" s="86">
        <f t="shared" ref="F81:M81" si="15">SUM(F82:F83)</f>
        <v>35</v>
      </c>
      <c r="G81" s="86">
        <f t="shared" si="15"/>
        <v>37</v>
      </c>
      <c r="H81" s="87">
        <f t="shared" si="15"/>
        <v>155</v>
      </c>
      <c r="I81" s="86">
        <f t="shared" si="15"/>
        <v>1297</v>
      </c>
      <c r="J81" s="88">
        <f t="shared" si="15"/>
        <v>1297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37</v>
      </c>
      <c r="F83" s="93">
        <v>35</v>
      </c>
      <c r="G83" s="93">
        <v>37</v>
      </c>
      <c r="H83" s="94">
        <v>155</v>
      </c>
      <c r="I83" s="93">
        <v>1297</v>
      </c>
      <c r="J83" s="95">
        <v>1297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11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118562</v>
      </c>
      <c r="F92" s="46">
        <f t="shared" ref="F92:M92" si="16">F4+F51+F77+F90</f>
        <v>59542</v>
      </c>
      <c r="G92" s="46">
        <f t="shared" si="16"/>
        <v>74749</v>
      </c>
      <c r="H92" s="47">
        <f t="shared" si="16"/>
        <v>73727</v>
      </c>
      <c r="I92" s="46">
        <f t="shared" si="16"/>
        <v>68040</v>
      </c>
      <c r="J92" s="48">
        <f t="shared" si="16"/>
        <v>68040</v>
      </c>
      <c r="K92" s="46">
        <f t="shared" si="16"/>
        <v>75182</v>
      </c>
      <c r="L92" s="46">
        <f t="shared" si="16"/>
        <v>93820</v>
      </c>
      <c r="M92" s="46">
        <f t="shared" si="16"/>
        <v>98511.2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122</v>
      </c>
      <c r="F3" s="17" t="s">
        <v>160</v>
      </c>
      <c r="G3" s="17" t="s">
        <v>162</v>
      </c>
      <c r="H3" s="173" t="s">
        <v>161</v>
      </c>
      <c r="I3" s="174"/>
      <c r="J3" s="175"/>
      <c r="K3" s="17" t="s">
        <v>164</v>
      </c>
      <c r="L3" s="17" t="s">
        <v>163</v>
      </c>
      <c r="M3" s="17" t="s">
        <v>165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107042</v>
      </c>
      <c r="F4" s="72">
        <f t="shared" ref="F4:M4" si="0">F5+F8+F47</f>
        <v>53026</v>
      </c>
      <c r="G4" s="72">
        <f t="shared" si="0"/>
        <v>52163</v>
      </c>
      <c r="H4" s="73">
        <f t="shared" si="0"/>
        <v>137896</v>
      </c>
      <c r="I4" s="72">
        <f t="shared" si="0"/>
        <v>144674</v>
      </c>
      <c r="J4" s="74">
        <f t="shared" si="0"/>
        <v>144674</v>
      </c>
      <c r="K4" s="72">
        <f t="shared" si="0"/>
        <v>96672</v>
      </c>
      <c r="L4" s="72">
        <f t="shared" si="0"/>
        <v>89207</v>
      </c>
      <c r="M4" s="72">
        <f t="shared" si="0"/>
        <v>93667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35203</v>
      </c>
      <c r="F5" s="100">
        <f t="shared" ref="F5:M5" si="1">SUM(F6:F7)</f>
        <v>42177</v>
      </c>
      <c r="G5" s="100">
        <f t="shared" si="1"/>
        <v>44840</v>
      </c>
      <c r="H5" s="101">
        <f t="shared" si="1"/>
        <v>58302</v>
      </c>
      <c r="I5" s="100">
        <f t="shared" si="1"/>
        <v>51927</v>
      </c>
      <c r="J5" s="102">
        <f t="shared" si="1"/>
        <v>51927</v>
      </c>
      <c r="K5" s="100">
        <f t="shared" si="1"/>
        <v>61696</v>
      </c>
      <c r="L5" s="100">
        <f t="shared" si="1"/>
        <v>68238</v>
      </c>
      <c r="M5" s="100">
        <f t="shared" si="1"/>
        <v>71650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33861</v>
      </c>
      <c r="F6" s="79">
        <v>40476</v>
      </c>
      <c r="G6" s="79">
        <v>42876</v>
      </c>
      <c r="H6" s="80">
        <v>56152</v>
      </c>
      <c r="I6" s="79">
        <v>49777</v>
      </c>
      <c r="J6" s="81">
        <v>49777</v>
      </c>
      <c r="K6" s="79">
        <v>56253</v>
      </c>
      <c r="L6" s="79">
        <v>66018</v>
      </c>
      <c r="M6" s="79">
        <v>69266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1342</v>
      </c>
      <c r="F7" s="93">
        <v>1701</v>
      </c>
      <c r="G7" s="93">
        <v>1964</v>
      </c>
      <c r="H7" s="94">
        <v>2150</v>
      </c>
      <c r="I7" s="93">
        <v>2150</v>
      </c>
      <c r="J7" s="95">
        <v>2150</v>
      </c>
      <c r="K7" s="93">
        <v>5443</v>
      </c>
      <c r="L7" s="93">
        <v>2220</v>
      </c>
      <c r="M7" s="93">
        <v>2384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71839</v>
      </c>
      <c r="F8" s="100">
        <f t="shared" ref="F8:M8" si="2">SUM(F9:F46)</f>
        <v>10849</v>
      </c>
      <c r="G8" s="100">
        <f t="shared" si="2"/>
        <v>7323</v>
      </c>
      <c r="H8" s="101">
        <f t="shared" si="2"/>
        <v>79594</v>
      </c>
      <c r="I8" s="100">
        <f t="shared" si="2"/>
        <v>92747</v>
      </c>
      <c r="J8" s="102">
        <f t="shared" si="2"/>
        <v>92747</v>
      </c>
      <c r="K8" s="100">
        <f t="shared" si="2"/>
        <v>34976</v>
      </c>
      <c r="L8" s="100">
        <f t="shared" si="2"/>
        <v>20969</v>
      </c>
      <c r="M8" s="100">
        <f t="shared" si="2"/>
        <v>22017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979</v>
      </c>
      <c r="G9" s="79">
        <v>1447</v>
      </c>
      <c r="H9" s="80">
        <v>240</v>
      </c>
      <c r="I9" s="79">
        <v>131</v>
      </c>
      <c r="J9" s="81">
        <v>155</v>
      </c>
      <c r="K9" s="79">
        <v>0</v>
      </c>
      <c r="L9" s="79">
        <v>0</v>
      </c>
      <c r="M9" s="79">
        <v>1430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146</v>
      </c>
      <c r="L10" s="86">
        <v>1336</v>
      </c>
      <c r="M10" s="86">
        <v>55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35</v>
      </c>
      <c r="G11" s="86">
        <v>944</v>
      </c>
      <c r="H11" s="87">
        <v>0</v>
      </c>
      <c r="I11" s="86">
        <v>0</v>
      </c>
      <c r="J11" s="88">
        <v>0</v>
      </c>
      <c r="K11" s="86">
        <v>0</v>
      </c>
      <c r="L11" s="86">
        <v>20</v>
      </c>
      <c r="M11" s="86">
        <v>21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69366</v>
      </c>
      <c r="F12" s="86">
        <v>4493</v>
      </c>
      <c r="G12" s="86">
        <v>0</v>
      </c>
      <c r="H12" s="87">
        <v>2900</v>
      </c>
      <c r="I12" s="86">
        <v>6561</v>
      </c>
      <c r="J12" s="88">
        <v>6561</v>
      </c>
      <c r="K12" s="86">
        <v>3235</v>
      </c>
      <c r="L12" s="86">
        <v>7510</v>
      </c>
      <c r="M12" s="86">
        <v>7486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69</v>
      </c>
      <c r="G14" s="86">
        <v>339</v>
      </c>
      <c r="H14" s="87">
        <v>140</v>
      </c>
      <c r="I14" s="86">
        <v>140</v>
      </c>
      <c r="J14" s="88">
        <v>140</v>
      </c>
      <c r="K14" s="86">
        <v>315</v>
      </c>
      <c r="L14" s="86">
        <v>336</v>
      </c>
      <c r="M14" s="86">
        <v>353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211</v>
      </c>
      <c r="H16" s="87">
        <v>0</v>
      </c>
      <c r="I16" s="86">
        <v>0</v>
      </c>
      <c r="J16" s="88">
        <v>0</v>
      </c>
      <c r="K16" s="86">
        <v>0</v>
      </c>
      <c r="L16" s="86">
        <v>233</v>
      </c>
      <c r="M16" s="86">
        <v>245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79</v>
      </c>
      <c r="G17" s="86">
        <v>1872</v>
      </c>
      <c r="H17" s="87">
        <v>68235</v>
      </c>
      <c r="I17" s="86">
        <v>77762</v>
      </c>
      <c r="J17" s="88">
        <v>77762</v>
      </c>
      <c r="K17" s="86">
        <v>27036</v>
      </c>
      <c r="L17" s="86">
        <v>3047</v>
      </c>
      <c r="M17" s="86">
        <v>3047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75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69</v>
      </c>
      <c r="G37" s="86">
        <v>22</v>
      </c>
      <c r="H37" s="87">
        <v>0</v>
      </c>
      <c r="I37" s="86">
        <v>0</v>
      </c>
      <c r="J37" s="88">
        <v>0</v>
      </c>
      <c r="K37" s="86">
        <v>23</v>
      </c>
      <c r="L37" s="86">
        <v>24</v>
      </c>
      <c r="M37" s="86">
        <v>25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231</v>
      </c>
      <c r="G38" s="86">
        <v>5</v>
      </c>
      <c r="H38" s="87">
        <v>0</v>
      </c>
      <c r="I38" s="86">
        <v>0</v>
      </c>
      <c r="J38" s="88">
        <v>0</v>
      </c>
      <c r="K38" s="86">
        <v>0</v>
      </c>
      <c r="L38" s="86">
        <v>410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283</v>
      </c>
      <c r="H39" s="87">
        <v>240</v>
      </c>
      <c r="I39" s="86">
        <v>240</v>
      </c>
      <c r="J39" s="88">
        <v>240</v>
      </c>
      <c r="K39" s="86">
        <v>0</v>
      </c>
      <c r="L39" s="86">
        <v>0</v>
      </c>
      <c r="M39" s="86">
        <v>100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3943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2473</v>
      </c>
      <c r="F42" s="86">
        <v>4000</v>
      </c>
      <c r="G42" s="86">
        <v>355</v>
      </c>
      <c r="H42" s="87">
        <v>6639</v>
      </c>
      <c r="I42" s="86">
        <v>6713</v>
      </c>
      <c r="J42" s="88">
        <v>6689</v>
      </c>
      <c r="K42" s="86">
        <v>1528</v>
      </c>
      <c r="L42" s="86">
        <v>5050</v>
      </c>
      <c r="M42" s="86">
        <v>2415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359</v>
      </c>
      <c r="G43" s="86">
        <v>1180</v>
      </c>
      <c r="H43" s="87">
        <v>1200</v>
      </c>
      <c r="I43" s="86">
        <v>1200</v>
      </c>
      <c r="J43" s="88">
        <v>1200</v>
      </c>
      <c r="K43" s="86">
        <v>2693</v>
      </c>
      <c r="L43" s="86">
        <v>2928</v>
      </c>
      <c r="M43" s="86">
        <v>2466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355</v>
      </c>
      <c r="G44" s="86">
        <v>118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180</v>
      </c>
      <c r="G45" s="86">
        <v>547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431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290</v>
      </c>
      <c r="F51" s="72">
        <f t="shared" ref="F51:M51" si="4">F52+F59+F62+F63+F64+F72+F73</f>
        <v>416</v>
      </c>
      <c r="G51" s="72">
        <f t="shared" si="4"/>
        <v>23</v>
      </c>
      <c r="H51" s="73">
        <f t="shared" si="4"/>
        <v>700</v>
      </c>
      <c r="I51" s="72">
        <f t="shared" si="4"/>
        <v>700</v>
      </c>
      <c r="J51" s="74">
        <f t="shared" si="4"/>
        <v>700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290</v>
      </c>
      <c r="F73" s="86">
        <f t="shared" ref="F73:M73" si="12">SUM(F74:F75)</f>
        <v>416</v>
      </c>
      <c r="G73" s="86">
        <f t="shared" si="12"/>
        <v>23</v>
      </c>
      <c r="H73" s="87">
        <f t="shared" si="12"/>
        <v>700</v>
      </c>
      <c r="I73" s="86">
        <f t="shared" si="12"/>
        <v>700</v>
      </c>
      <c r="J73" s="88">
        <f t="shared" si="12"/>
        <v>700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290</v>
      </c>
      <c r="F74" s="79">
        <v>416</v>
      </c>
      <c r="G74" s="79">
        <v>23</v>
      </c>
      <c r="H74" s="80">
        <v>700</v>
      </c>
      <c r="I74" s="79">
        <v>700</v>
      </c>
      <c r="J74" s="81">
        <v>700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776</v>
      </c>
      <c r="F77" s="72">
        <f t="shared" ref="F77:M77" si="13">F78+F81+F84+F85+F86+F87+F88</f>
        <v>94</v>
      </c>
      <c r="G77" s="72">
        <f t="shared" si="13"/>
        <v>282</v>
      </c>
      <c r="H77" s="73">
        <f t="shared" si="13"/>
        <v>135</v>
      </c>
      <c r="I77" s="72">
        <f t="shared" si="13"/>
        <v>26</v>
      </c>
      <c r="J77" s="74">
        <f t="shared" si="13"/>
        <v>26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776</v>
      </c>
      <c r="F81" s="86">
        <f t="shared" ref="F81:M81" si="15">SUM(F82:F83)</f>
        <v>94</v>
      </c>
      <c r="G81" s="86">
        <f t="shared" si="15"/>
        <v>282</v>
      </c>
      <c r="H81" s="87">
        <f t="shared" si="15"/>
        <v>135</v>
      </c>
      <c r="I81" s="86">
        <f t="shared" si="15"/>
        <v>26</v>
      </c>
      <c r="J81" s="88">
        <f t="shared" si="15"/>
        <v>26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776</v>
      </c>
      <c r="F83" s="93">
        <v>94</v>
      </c>
      <c r="G83" s="93">
        <v>282</v>
      </c>
      <c r="H83" s="94">
        <v>135</v>
      </c>
      <c r="I83" s="93">
        <v>26</v>
      </c>
      <c r="J83" s="95">
        <v>26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108108</v>
      </c>
      <c r="F92" s="46">
        <f t="shared" ref="F92:M92" si="16">F4+F51+F77+F90</f>
        <v>53536</v>
      </c>
      <c r="G92" s="46">
        <f t="shared" si="16"/>
        <v>52468</v>
      </c>
      <c r="H92" s="47">
        <f t="shared" si="16"/>
        <v>138731</v>
      </c>
      <c r="I92" s="46">
        <f t="shared" si="16"/>
        <v>145400</v>
      </c>
      <c r="J92" s="48">
        <f t="shared" si="16"/>
        <v>145400</v>
      </c>
      <c r="K92" s="46">
        <f t="shared" si="16"/>
        <v>96672</v>
      </c>
      <c r="L92" s="46">
        <f t="shared" si="16"/>
        <v>89207</v>
      </c>
      <c r="M92" s="46">
        <f t="shared" si="16"/>
        <v>93667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167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122</v>
      </c>
      <c r="D3" s="17" t="s">
        <v>160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163</v>
      </c>
      <c r="K3" s="17" t="s">
        <v>165</v>
      </c>
      <c r="Z3" s="54" t="s">
        <v>32</v>
      </c>
    </row>
    <row r="4" spans="1:27" s="14" customFormat="1" ht="12.75" customHeight="1" x14ac:dyDescent="0.25">
      <c r="A4" s="25"/>
      <c r="B4" s="55" t="s">
        <v>143</v>
      </c>
      <c r="C4" s="33">
        <v>99668</v>
      </c>
      <c r="D4" s="33">
        <v>109154</v>
      </c>
      <c r="E4" s="33">
        <v>119528</v>
      </c>
      <c r="F4" s="27">
        <v>119893</v>
      </c>
      <c r="G4" s="28">
        <v>124996</v>
      </c>
      <c r="H4" s="29">
        <v>124996</v>
      </c>
      <c r="I4" s="33">
        <v>133966</v>
      </c>
      <c r="J4" s="33">
        <v>141761</v>
      </c>
      <c r="K4" s="33">
        <v>150397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131</v>
      </c>
      <c r="C5" s="33">
        <v>31542</v>
      </c>
      <c r="D5" s="33">
        <v>34370</v>
      </c>
      <c r="E5" s="33">
        <v>35057</v>
      </c>
      <c r="F5" s="32">
        <v>50705</v>
      </c>
      <c r="G5" s="33">
        <v>44537</v>
      </c>
      <c r="H5" s="34">
        <v>44537</v>
      </c>
      <c r="I5" s="33">
        <v>50242</v>
      </c>
      <c r="J5" s="33">
        <v>53495</v>
      </c>
      <c r="K5" s="33">
        <v>56170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135</v>
      </c>
      <c r="C6" s="33">
        <v>118562</v>
      </c>
      <c r="D6" s="33">
        <v>59542</v>
      </c>
      <c r="E6" s="33">
        <v>74749</v>
      </c>
      <c r="F6" s="32">
        <v>73727</v>
      </c>
      <c r="G6" s="33">
        <v>68040</v>
      </c>
      <c r="H6" s="34">
        <v>68040</v>
      </c>
      <c r="I6" s="33">
        <v>75182</v>
      </c>
      <c r="J6" s="33">
        <v>93820</v>
      </c>
      <c r="K6" s="33">
        <v>98511.2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136</v>
      </c>
      <c r="C7" s="33">
        <v>108108</v>
      </c>
      <c r="D7" s="33">
        <v>53536</v>
      </c>
      <c r="E7" s="33">
        <v>52468</v>
      </c>
      <c r="F7" s="32">
        <v>138731</v>
      </c>
      <c r="G7" s="33">
        <v>145400</v>
      </c>
      <c r="H7" s="34">
        <v>145400</v>
      </c>
      <c r="I7" s="33">
        <v>96672</v>
      </c>
      <c r="J7" s="33">
        <v>89207</v>
      </c>
      <c r="K7" s="33">
        <v>93667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137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138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139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140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141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134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142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123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124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133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132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357880</v>
      </c>
      <c r="D19" s="46">
        <f t="shared" ref="D19:K19" si="1">SUM(D4:D18)</f>
        <v>256602</v>
      </c>
      <c r="E19" s="46">
        <f t="shared" si="1"/>
        <v>281802</v>
      </c>
      <c r="F19" s="47">
        <f t="shared" si="1"/>
        <v>383056</v>
      </c>
      <c r="G19" s="46">
        <f t="shared" si="1"/>
        <v>382973</v>
      </c>
      <c r="H19" s="48">
        <f t="shared" si="1"/>
        <v>382973</v>
      </c>
      <c r="I19" s="46">
        <f t="shared" si="1"/>
        <v>356062</v>
      </c>
      <c r="J19" s="46">
        <f t="shared" si="1"/>
        <v>378283</v>
      </c>
      <c r="K19" s="46">
        <f t="shared" si="1"/>
        <v>398745.2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122</v>
      </c>
      <c r="D3" s="17" t="s">
        <v>160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163</v>
      </c>
      <c r="K3" s="17" t="s">
        <v>165</v>
      </c>
    </row>
    <row r="4" spans="1:27" s="23" customFormat="1" ht="12.75" customHeight="1" x14ac:dyDescent="0.25">
      <c r="A4" s="18"/>
      <c r="B4" s="19" t="s">
        <v>6</v>
      </c>
      <c r="C4" s="20">
        <f>SUM(C5:C7)</f>
        <v>350891</v>
      </c>
      <c r="D4" s="20">
        <f t="shared" ref="D4:K4" si="0">SUM(D5:D7)</f>
        <v>246756</v>
      </c>
      <c r="E4" s="20">
        <f t="shared" si="0"/>
        <v>273783</v>
      </c>
      <c r="F4" s="21">
        <f t="shared" si="0"/>
        <v>378131</v>
      </c>
      <c r="G4" s="20">
        <f t="shared" si="0"/>
        <v>375149</v>
      </c>
      <c r="H4" s="22">
        <f t="shared" si="0"/>
        <v>375149</v>
      </c>
      <c r="I4" s="20">
        <f t="shared" si="0"/>
        <v>352397</v>
      </c>
      <c r="J4" s="20">
        <f t="shared" si="0"/>
        <v>375312</v>
      </c>
      <c r="K4" s="20">
        <f t="shared" si="0"/>
        <v>395529.2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157528</v>
      </c>
      <c r="D5" s="28">
        <v>175755</v>
      </c>
      <c r="E5" s="28">
        <v>178812</v>
      </c>
      <c r="F5" s="27">
        <v>220974</v>
      </c>
      <c r="G5" s="28">
        <v>206203</v>
      </c>
      <c r="H5" s="29">
        <v>206203</v>
      </c>
      <c r="I5" s="28">
        <v>229247</v>
      </c>
      <c r="J5" s="28">
        <v>252102</v>
      </c>
      <c r="K5" s="29">
        <v>266170.45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193363</v>
      </c>
      <c r="D6" s="33">
        <v>71001</v>
      </c>
      <c r="E6" s="33">
        <v>94971</v>
      </c>
      <c r="F6" s="32">
        <v>157157</v>
      </c>
      <c r="G6" s="33">
        <v>168946</v>
      </c>
      <c r="H6" s="34">
        <v>168946</v>
      </c>
      <c r="I6" s="33">
        <v>123150</v>
      </c>
      <c r="J6" s="33">
        <v>123210</v>
      </c>
      <c r="K6" s="34">
        <v>129358.75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5526</v>
      </c>
      <c r="D8" s="20">
        <f t="shared" ref="D8:K8" si="1">SUM(D9:D15)</f>
        <v>8930</v>
      </c>
      <c r="E8" s="20">
        <f t="shared" si="1"/>
        <v>4115</v>
      </c>
      <c r="F8" s="21">
        <f t="shared" si="1"/>
        <v>3700</v>
      </c>
      <c r="G8" s="20">
        <f t="shared" si="1"/>
        <v>3507</v>
      </c>
      <c r="H8" s="22">
        <f t="shared" si="1"/>
        <v>3507</v>
      </c>
      <c r="I8" s="20">
        <f t="shared" si="1"/>
        <v>3000</v>
      </c>
      <c r="J8" s="20">
        <f t="shared" si="1"/>
        <v>2196</v>
      </c>
      <c r="K8" s="20">
        <f t="shared" si="1"/>
        <v>2316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110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5526</v>
      </c>
      <c r="D15" s="36">
        <v>8930</v>
      </c>
      <c r="E15" s="36">
        <v>4115</v>
      </c>
      <c r="F15" s="35">
        <v>3700</v>
      </c>
      <c r="G15" s="36">
        <v>3507</v>
      </c>
      <c r="H15" s="37">
        <v>3507</v>
      </c>
      <c r="I15" s="36">
        <v>3000</v>
      </c>
      <c r="J15" s="36">
        <v>2196</v>
      </c>
      <c r="K15" s="37">
        <v>2206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2944</v>
      </c>
      <c r="D16" s="20">
        <f t="shared" ref="D16:K16" si="2">SUM(D17:D23)</f>
        <v>2451</v>
      </c>
      <c r="E16" s="20">
        <f t="shared" si="2"/>
        <v>5556</v>
      </c>
      <c r="F16" s="21">
        <f t="shared" si="2"/>
        <v>2877</v>
      </c>
      <c r="G16" s="20">
        <f t="shared" si="2"/>
        <v>6052</v>
      </c>
      <c r="H16" s="22">
        <f t="shared" si="2"/>
        <v>6052</v>
      </c>
      <c r="I16" s="20">
        <f t="shared" si="2"/>
        <v>2400</v>
      </c>
      <c r="J16" s="20">
        <f t="shared" si="2"/>
        <v>2510</v>
      </c>
      <c r="K16" s="20">
        <f t="shared" si="2"/>
        <v>2635</v>
      </c>
    </row>
    <row r="17" spans="1:11" s="14" customFormat="1" ht="12.75" customHeight="1" x14ac:dyDescent="0.25">
      <c r="A17" s="25"/>
      <c r="B17" s="26" t="s">
        <v>22</v>
      </c>
      <c r="C17" s="27">
        <v>8</v>
      </c>
      <c r="D17" s="28">
        <v>134</v>
      </c>
      <c r="E17" s="28">
        <v>217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2934</v>
      </c>
      <c r="D18" s="33">
        <v>2317</v>
      </c>
      <c r="E18" s="33">
        <v>5339</v>
      </c>
      <c r="F18" s="32">
        <v>2877</v>
      </c>
      <c r="G18" s="33">
        <v>6052</v>
      </c>
      <c r="H18" s="34">
        <v>6052</v>
      </c>
      <c r="I18" s="33">
        <v>2400</v>
      </c>
      <c r="J18" s="33">
        <v>2510</v>
      </c>
      <c r="K18" s="34">
        <v>2635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2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11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359372</v>
      </c>
      <c r="D26" s="46">
        <f t="shared" ref="D26:K26" si="3">+D4+D8+D16+D24</f>
        <v>258137</v>
      </c>
      <c r="E26" s="46">
        <f t="shared" si="3"/>
        <v>283454</v>
      </c>
      <c r="F26" s="47">
        <f t="shared" si="3"/>
        <v>384708</v>
      </c>
      <c r="G26" s="46">
        <f t="shared" si="3"/>
        <v>384708</v>
      </c>
      <c r="H26" s="48">
        <f t="shared" si="3"/>
        <v>384708</v>
      </c>
      <c r="I26" s="46">
        <f t="shared" si="3"/>
        <v>357797</v>
      </c>
      <c r="J26" s="46">
        <f t="shared" si="3"/>
        <v>380018</v>
      </c>
      <c r="K26" s="46">
        <f t="shared" si="3"/>
        <v>400480.2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122</v>
      </c>
      <c r="D3" s="17" t="s">
        <v>160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163</v>
      </c>
      <c r="K3" s="17" t="s">
        <v>165</v>
      </c>
      <c r="Z3" s="54" t="s">
        <v>32</v>
      </c>
    </row>
    <row r="4" spans="1:27" s="14" customFormat="1" ht="12.75" customHeight="1" x14ac:dyDescent="0.25">
      <c r="A4" s="25"/>
      <c r="B4" s="56" t="s">
        <v>144</v>
      </c>
      <c r="C4" s="33">
        <v>3763</v>
      </c>
      <c r="D4" s="33">
        <v>2350</v>
      </c>
      <c r="E4" s="33">
        <v>1847</v>
      </c>
      <c r="F4" s="27">
        <v>3137</v>
      </c>
      <c r="G4" s="28">
        <v>2312</v>
      </c>
      <c r="H4" s="29">
        <v>2312</v>
      </c>
      <c r="I4" s="33">
        <v>3877</v>
      </c>
      <c r="J4" s="33">
        <v>4135</v>
      </c>
      <c r="K4" s="33">
        <v>4428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145</v>
      </c>
      <c r="C5" s="33">
        <v>2723</v>
      </c>
      <c r="D5" s="33">
        <v>2815</v>
      </c>
      <c r="E5" s="33">
        <v>2177</v>
      </c>
      <c r="F5" s="32">
        <v>3070</v>
      </c>
      <c r="G5" s="33">
        <v>3251</v>
      </c>
      <c r="H5" s="34">
        <v>3251</v>
      </c>
      <c r="I5" s="33">
        <v>3914</v>
      </c>
      <c r="J5" s="33">
        <v>4094</v>
      </c>
      <c r="K5" s="33">
        <v>4299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146</v>
      </c>
      <c r="C6" s="33">
        <v>69809</v>
      </c>
      <c r="D6" s="33">
        <v>74386</v>
      </c>
      <c r="E6" s="33">
        <v>84395</v>
      </c>
      <c r="F6" s="32">
        <v>81082</v>
      </c>
      <c r="G6" s="33">
        <v>83988</v>
      </c>
      <c r="H6" s="34">
        <v>83988</v>
      </c>
      <c r="I6" s="33">
        <v>83908</v>
      </c>
      <c r="J6" s="33">
        <v>87184</v>
      </c>
      <c r="K6" s="33">
        <v>93008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147</v>
      </c>
      <c r="C7" s="33">
        <v>23373</v>
      </c>
      <c r="D7" s="33">
        <v>29603</v>
      </c>
      <c r="E7" s="33">
        <v>31109</v>
      </c>
      <c r="F7" s="32">
        <v>32604</v>
      </c>
      <c r="G7" s="33">
        <v>35445</v>
      </c>
      <c r="H7" s="34">
        <v>35445</v>
      </c>
      <c r="I7" s="33">
        <v>42267</v>
      </c>
      <c r="J7" s="33">
        <v>46348</v>
      </c>
      <c r="K7" s="33">
        <v>48662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99668</v>
      </c>
      <c r="D19" s="46">
        <f t="shared" ref="D19:K19" si="1">SUM(D4:D18)</f>
        <v>109154</v>
      </c>
      <c r="E19" s="46">
        <f t="shared" si="1"/>
        <v>119528</v>
      </c>
      <c r="F19" s="47">
        <f t="shared" si="1"/>
        <v>119893</v>
      </c>
      <c r="G19" s="46">
        <f t="shared" si="1"/>
        <v>124996</v>
      </c>
      <c r="H19" s="48">
        <f t="shared" si="1"/>
        <v>124996</v>
      </c>
      <c r="I19" s="46">
        <f t="shared" si="1"/>
        <v>133966</v>
      </c>
      <c r="J19" s="46">
        <f t="shared" si="1"/>
        <v>141761</v>
      </c>
      <c r="K19" s="46">
        <f t="shared" si="1"/>
        <v>150397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122</v>
      </c>
      <c r="D3" s="17" t="s">
        <v>160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163</v>
      </c>
      <c r="K3" s="17" t="s">
        <v>165</v>
      </c>
    </row>
    <row r="4" spans="1:27" s="23" customFormat="1" ht="12.75" customHeight="1" x14ac:dyDescent="0.25">
      <c r="A4" s="18"/>
      <c r="B4" s="19" t="s">
        <v>6</v>
      </c>
      <c r="C4" s="20">
        <f>SUM(C5:C7)</f>
        <v>93214</v>
      </c>
      <c r="D4" s="20">
        <f t="shared" ref="D4:K4" si="0">SUM(D5:D7)</f>
        <v>99474</v>
      </c>
      <c r="E4" s="20">
        <f t="shared" si="0"/>
        <v>112044</v>
      </c>
      <c r="F4" s="21">
        <f t="shared" si="0"/>
        <v>115619</v>
      </c>
      <c r="G4" s="20">
        <f t="shared" si="0"/>
        <v>118357</v>
      </c>
      <c r="H4" s="22">
        <f t="shared" si="0"/>
        <v>118357</v>
      </c>
      <c r="I4" s="20">
        <f t="shared" si="0"/>
        <v>128566</v>
      </c>
      <c r="J4" s="20">
        <f t="shared" si="0"/>
        <v>137055</v>
      </c>
      <c r="K4" s="20">
        <f t="shared" si="0"/>
        <v>145446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55267</v>
      </c>
      <c r="D5" s="28">
        <v>62551</v>
      </c>
      <c r="E5" s="28">
        <v>57258</v>
      </c>
      <c r="F5" s="27">
        <v>68985</v>
      </c>
      <c r="G5" s="28">
        <v>67380</v>
      </c>
      <c r="H5" s="29">
        <v>67380</v>
      </c>
      <c r="I5" s="28">
        <v>73922</v>
      </c>
      <c r="J5" s="28">
        <v>80602</v>
      </c>
      <c r="K5" s="29">
        <v>86180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37947</v>
      </c>
      <c r="D6" s="33">
        <v>36923</v>
      </c>
      <c r="E6" s="33">
        <v>54786</v>
      </c>
      <c r="F6" s="32">
        <v>46634</v>
      </c>
      <c r="G6" s="33">
        <v>50977</v>
      </c>
      <c r="H6" s="34">
        <v>50977</v>
      </c>
      <c r="I6" s="33">
        <v>54644</v>
      </c>
      <c r="J6" s="33">
        <v>56453</v>
      </c>
      <c r="K6" s="34">
        <v>59266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4506</v>
      </c>
      <c r="D8" s="20">
        <f t="shared" ref="D8:K8" si="1">SUM(D9:D15)</f>
        <v>7480</v>
      </c>
      <c r="E8" s="20">
        <f t="shared" si="1"/>
        <v>2336</v>
      </c>
      <c r="F8" s="21">
        <f t="shared" si="1"/>
        <v>2000</v>
      </c>
      <c r="G8" s="20">
        <f t="shared" si="1"/>
        <v>1978</v>
      </c>
      <c r="H8" s="22">
        <f t="shared" si="1"/>
        <v>1978</v>
      </c>
      <c r="I8" s="20">
        <f t="shared" si="1"/>
        <v>3000</v>
      </c>
      <c r="J8" s="20">
        <f t="shared" si="1"/>
        <v>2196</v>
      </c>
      <c r="K8" s="20">
        <f t="shared" si="1"/>
        <v>2316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110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4506</v>
      </c>
      <c r="D15" s="36">
        <v>7480</v>
      </c>
      <c r="E15" s="36">
        <v>2336</v>
      </c>
      <c r="F15" s="35">
        <v>2000</v>
      </c>
      <c r="G15" s="36">
        <v>1978</v>
      </c>
      <c r="H15" s="37">
        <v>1978</v>
      </c>
      <c r="I15" s="36">
        <v>3000</v>
      </c>
      <c r="J15" s="36">
        <v>2196</v>
      </c>
      <c r="K15" s="37">
        <v>2206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1948</v>
      </c>
      <c r="D16" s="20">
        <f t="shared" ref="D16:K16" si="2">SUM(D17:D23)</f>
        <v>2200</v>
      </c>
      <c r="E16" s="20">
        <f t="shared" si="2"/>
        <v>5148</v>
      </c>
      <c r="F16" s="21">
        <f t="shared" si="2"/>
        <v>2274</v>
      </c>
      <c r="G16" s="20">
        <f t="shared" si="2"/>
        <v>4661</v>
      </c>
      <c r="H16" s="22">
        <f t="shared" si="2"/>
        <v>4661</v>
      </c>
      <c r="I16" s="20">
        <f t="shared" si="2"/>
        <v>2400</v>
      </c>
      <c r="J16" s="20">
        <f t="shared" si="2"/>
        <v>2510</v>
      </c>
      <c r="K16" s="20">
        <f t="shared" si="2"/>
        <v>2635</v>
      </c>
    </row>
    <row r="17" spans="1:11" s="14" customFormat="1" ht="12.75" customHeight="1" x14ac:dyDescent="0.25">
      <c r="A17" s="25"/>
      <c r="B17" s="26" t="s">
        <v>22</v>
      </c>
      <c r="C17" s="27">
        <v>8</v>
      </c>
      <c r="D17" s="28">
        <v>110</v>
      </c>
      <c r="E17" s="28">
        <v>217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1938</v>
      </c>
      <c r="D18" s="33">
        <v>2090</v>
      </c>
      <c r="E18" s="33">
        <v>4931</v>
      </c>
      <c r="F18" s="32">
        <v>2274</v>
      </c>
      <c r="G18" s="33">
        <v>4661</v>
      </c>
      <c r="H18" s="34">
        <v>4661</v>
      </c>
      <c r="I18" s="33">
        <v>2400</v>
      </c>
      <c r="J18" s="33">
        <v>2510</v>
      </c>
      <c r="K18" s="34">
        <v>2635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2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99668</v>
      </c>
      <c r="D26" s="46">
        <f t="shared" ref="D26:K26" si="3">+D4+D8+D16+D24</f>
        <v>109154</v>
      </c>
      <c r="E26" s="46">
        <f t="shared" si="3"/>
        <v>119528</v>
      </c>
      <c r="F26" s="47">
        <f t="shared" si="3"/>
        <v>119893</v>
      </c>
      <c r="G26" s="46">
        <f t="shared" si="3"/>
        <v>124996</v>
      </c>
      <c r="H26" s="48">
        <f t="shared" si="3"/>
        <v>124996</v>
      </c>
      <c r="I26" s="46">
        <f t="shared" si="3"/>
        <v>133966</v>
      </c>
      <c r="J26" s="46">
        <f t="shared" si="3"/>
        <v>141761</v>
      </c>
      <c r="K26" s="46">
        <f t="shared" si="3"/>
        <v>150397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122</v>
      </c>
      <c r="D3" s="17" t="s">
        <v>160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163</v>
      </c>
      <c r="K3" s="17" t="s">
        <v>165</v>
      </c>
      <c r="Z3" s="54" t="s">
        <v>32</v>
      </c>
    </row>
    <row r="4" spans="1:27" s="14" customFormat="1" ht="12.75" customHeight="1" x14ac:dyDescent="0.25">
      <c r="A4" s="25"/>
      <c r="B4" s="56" t="s">
        <v>148</v>
      </c>
      <c r="C4" s="33">
        <v>1378</v>
      </c>
      <c r="D4" s="33">
        <v>1075</v>
      </c>
      <c r="E4" s="33">
        <v>1099</v>
      </c>
      <c r="F4" s="27">
        <v>1447</v>
      </c>
      <c r="G4" s="28">
        <v>1629</v>
      </c>
      <c r="H4" s="29">
        <v>1629</v>
      </c>
      <c r="I4" s="33">
        <v>1650</v>
      </c>
      <c r="J4" s="33">
        <v>1750</v>
      </c>
      <c r="K4" s="33">
        <v>1838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149</v>
      </c>
      <c r="C5" s="33">
        <v>2195</v>
      </c>
      <c r="D5" s="33">
        <v>1730</v>
      </c>
      <c r="E5" s="33">
        <v>1709</v>
      </c>
      <c r="F5" s="32">
        <v>1995</v>
      </c>
      <c r="G5" s="33">
        <v>2500</v>
      </c>
      <c r="H5" s="34">
        <v>2500</v>
      </c>
      <c r="I5" s="33">
        <v>2303</v>
      </c>
      <c r="J5" s="33">
        <v>2455</v>
      </c>
      <c r="K5" s="33">
        <v>2578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150</v>
      </c>
      <c r="C6" s="33">
        <v>9710</v>
      </c>
      <c r="D6" s="33">
        <v>10562</v>
      </c>
      <c r="E6" s="33">
        <v>10926</v>
      </c>
      <c r="F6" s="32">
        <v>15609</v>
      </c>
      <c r="G6" s="33">
        <v>13670</v>
      </c>
      <c r="H6" s="34">
        <v>13670</v>
      </c>
      <c r="I6" s="33">
        <v>12865</v>
      </c>
      <c r="J6" s="33">
        <v>14867</v>
      </c>
      <c r="K6" s="33">
        <v>15610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151</v>
      </c>
      <c r="C7" s="33">
        <v>2864</v>
      </c>
      <c r="D7" s="33">
        <v>3766</v>
      </c>
      <c r="E7" s="33">
        <v>3868</v>
      </c>
      <c r="F7" s="32">
        <v>4933</v>
      </c>
      <c r="G7" s="33">
        <v>4577</v>
      </c>
      <c r="H7" s="34">
        <v>4577</v>
      </c>
      <c r="I7" s="33">
        <v>5468</v>
      </c>
      <c r="J7" s="33">
        <v>5729</v>
      </c>
      <c r="K7" s="33">
        <v>6015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152</v>
      </c>
      <c r="C8" s="33">
        <v>4984</v>
      </c>
      <c r="D8" s="33">
        <v>4671</v>
      </c>
      <c r="E8" s="33">
        <v>4898</v>
      </c>
      <c r="F8" s="32">
        <v>7144</v>
      </c>
      <c r="G8" s="33">
        <v>7450</v>
      </c>
      <c r="H8" s="34">
        <v>7450</v>
      </c>
      <c r="I8" s="33">
        <v>8046</v>
      </c>
      <c r="J8" s="33">
        <v>8393</v>
      </c>
      <c r="K8" s="33">
        <v>8813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153</v>
      </c>
      <c r="C9" s="33">
        <v>10411</v>
      </c>
      <c r="D9" s="33">
        <v>12566</v>
      </c>
      <c r="E9" s="33">
        <v>12557</v>
      </c>
      <c r="F9" s="32">
        <v>19577</v>
      </c>
      <c r="G9" s="33">
        <v>14711</v>
      </c>
      <c r="H9" s="34">
        <v>14711</v>
      </c>
      <c r="I9" s="33">
        <v>19910</v>
      </c>
      <c r="J9" s="33">
        <v>20301</v>
      </c>
      <c r="K9" s="33">
        <v>21316</v>
      </c>
      <c r="Z9" s="53">
        <f t="shared" si="0"/>
        <v>1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31542</v>
      </c>
      <c r="D19" s="46">
        <f t="shared" ref="D19:K19" si="1">SUM(D4:D18)</f>
        <v>34370</v>
      </c>
      <c r="E19" s="46">
        <f t="shared" si="1"/>
        <v>35057</v>
      </c>
      <c r="F19" s="47">
        <f t="shared" si="1"/>
        <v>50705</v>
      </c>
      <c r="G19" s="46">
        <f t="shared" si="1"/>
        <v>44537</v>
      </c>
      <c r="H19" s="48">
        <f t="shared" si="1"/>
        <v>44537</v>
      </c>
      <c r="I19" s="46">
        <f t="shared" si="1"/>
        <v>50242</v>
      </c>
      <c r="J19" s="46">
        <f t="shared" si="1"/>
        <v>53495</v>
      </c>
      <c r="K19" s="46">
        <f t="shared" si="1"/>
        <v>56170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122</v>
      </c>
      <c r="D3" s="17" t="s">
        <v>160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163</v>
      </c>
      <c r="K3" s="17" t="s">
        <v>165</v>
      </c>
    </row>
    <row r="4" spans="1:27" s="23" customFormat="1" ht="12.75" customHeight="1" x14ac:dyDescent="0.25">
      <c r="A4" s="18"/>
      <c r="B4" s="19" t="s">
        <v>6</v>
      </c>
      <c r="C4" s="20">
        <f>SUM(C5:C7)</f>
        <v>31345</v>
      </c>
      <c r="D4" s="20">
        <f t="shared" ref="D4:K4" si="0">SUM(D5:D7)</f>
        <v>33457</v>
      </c>
      <c r="E4" s="20">
        <f t="shared" si="0"/>
        <v>34532</v>
      </c>
      <c r="F4" s="21">
        <f t="shared" si="0"/>
        <v>50392</v>
      </c>
      <c r="G4" s="20">
        <f t="shared" si="0"/>
        <v>43904</v>
      </c>
      <c r="H4" s="22">
        <f t="shared" si="0"/>
        <v>43904</v>
      </c>
      <c r="I4" s="20">
        <f t="shared" si="0"/>
        <v>50242</v>
      </c>
      <c r="J4" s="20">
        <f t="shared" si="0"/>
        <v>53495</v>
      </c>
      <c r="K4" s="20">
        <f t="shared" si="0"/>
        <v>56170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26812</v>
      </c>
      <c r="D5" s="28">
        <v>29628</v>
      </c>
      <c r="E5" s="28">
        <v>31843</v>
      </c>
      <c r="F5" s="27">
        <v>41413</v>
      </c>
      <c r="G5" s="28">
        <v>39070</v>
      </c>
      <c r="H5" s="29">
        <v>39070</v>
      </c>
      <c r="I5" s="28">
        <v>42840</v>
      </c>
      <c r="J5" s="28">
        <v>44572</v>
      </c>
      <c r="K5" s="29">
        <v>46801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4533</v>
      </c>
      <c r="D6" s="33">
        <v>3829</v>
      </c>
      <c r="E6" s="33">
        <v>2689</v>
      </c>
      <c r="F6" s="32">
        <v>8979</v>
      </c>
      <c r="G6" s="33">
        <v>4834</v>
      </c>
      <c r="H6" s="34">
        <v>4834</v>
      </c>
      <c r="I6" s="33">
        <v>7402</v>
      </c>
      <c r="J6" s="33">
        <v>8923</v>
      </c>
      <c r="K6" s="34">
        <v>9369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14</v>
      </c>
      <c r="D8" s="20">
        <f t="shared" ref="D8:K8" si="1">SUM(D9:D15)</f>
        <v>791</v>
      </c>
      <c r="E8" s="20">
        <f t="shared" si="1"/>
        <v>436</v>
      </c>
      <c r="F8" s="21">
        <f t="shared" si="1"/>
        <v>0</v>
      </c>
      <c r="G8" s="20">
        <f t="shared" si="1"/>
        <v>565</v>
      </c>
      <c r="H8" s="22">
        <f t="shared" si="1"/>
        <v>565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14</v>
      </c>
      <c r="D15" s="36">
        <v>791</v>
      </c>
      <c r="E15" s="36">
        <v>436</v>
      </c>
      <c r="F15" s="35">
        <v>0</v>
      </c>
      <c r="G15" s="36">
        <v>565</v>
      </c>
      <c r="H15" s="37">
        <v>565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183</v>
      </c>
      <c r="D16" s="20">
        <f t="shared" ref="D16:K16" si="2">SUM(D17:D23)</f>
        <v>122</v>
      </c>
      <c r="E16" s="20">
        <f t="shared" si="2"/>
        <v>89</v>
      </c>
      <c r="F16" s="21">
        <f t="shared" si="2"/>
        <v>313</v>
      </c>
      <c r="G16" s="20">
        <f t="shared" si="2"/>
        <v>68</v>
      </c>
      <c r="H16" s="22">
        <f t="shared" si="2"/>
        <v>68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24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183</v>
      </c>
      <c r="D18" s="33">
        <v>98</v>
      </c>
      <c r="E18" s="33">
        <v>89</v>
      </c>
      <c r="F18" s="32">
        <v>313</v>
      </c>
      <c r="G18" s="33">
        <v>68</v>
      </c>
      <c r="H18" s="34">
        <v>68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31542</v>
      </c>
      <c r="D26" s="46">
        <f t="shared" ref="D26:K26" si="3">+D4+D8+D16+D24</f>
        <v>34370</v>
      </c>
      <c r="E26" s="46">
        <f t="shared" si="3"/>
        <v>35057</v>
      </c>
      <c r="F26" s="47">
        <f t="shared" si="3"/>
        <v>50705</v>
      </c>
      <c r="G26" s="46">
        <f t="shared" si="3"/>
        <v>44537</v>
      </c>
      <c r="H26" s="48">
        <f t="shared" si="3"/>
        <v>44537</v>
      </c>
      <c r="I26" s="46">
        <f t="shared" si="3"/>
        <v>50242</v>
      </c>
      <c r="J26" s="46">
        <f t="shared" si="3"/>
        <v>53495</v>
      </c>
      <c r="K26" s="46">
        <f t="shared" si="3"/>
        <v>56170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122</v>
      </c>
      <c r="D3" s="17" t="s">
        <v>160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163</v>
      </c>
      <c r="K3" s="17" t="s">
        <v>165</v>
      </c>
      <c r="Z3" s="54" t="s">
        <v>32</v>
      </c>
    </row>
    <row r="4" spans="1:27" s="14" customFormat="1" ht="12.75" customHeight="1" x14ac:dyDescent="0.25">
      <c r="A4" s="25"/>
      <c r="B4" s="56" t="s">
        <v>148</v>
      </c>
      <c r="C4" s="33">
        <v>0</v>
      </c>
      <c r="D4" s="33">
        <v>0</v>
      </c>
      <c r="E4" s="33">
        <v>13655</v>
      </c>
      <c r="F4" s="27">
        <v>2087</v>
      </c>
      <c r="G4" s="28">
        <v>2154</v>
      </c>
      <c r="H4" s="29">
        <v>2154</v>
      </c>
      <c r="I4" s="33">
        <v>1602</v>
      </c>
      <c r="J4" s="33">
        <v>1684</v>
      </c>
      <c r="K4" s="33">
        <v>1768.2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154</v>
      </c>
      <c r="C5" s="33">
        <v>8340</v>
      </c>
      <c r="D5" s="33">
        <v>8662</v>
      </c>
      <c r="E5" s="33">
        <v>8931</v>
      </c>
      <c r="F5" s="32">
        <v>10881</v>
      </c>
      <c r="G5" s="33">
        <v>10417</v>
      </c>
      <c r="H5" s="34">
        <v>10417</v>
      </c>
      <c r="I5" s="33">
        <v>12345</v>
      </c>
      <c r="J5" s="33">
        <v>12798</v>
      </c>
      <c r="K5" s="33">
        <v>13438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155</v>
      </c>
      <c r="C6" s="33">
        <v>7612</v>
      </c>
      <c r="D6" s="33">
        <v>8231</v>
      </c>
      <c r="E6" s="33">
        <v>8267</v>
      </c>
      <c r="F6" s="32">
        <v>8849</v>
      </c>
      <c r="G6" s="33">
        <v>9336</v>
      </c>
      <c r="H6" s="34">
        <v>9336</v>
      </c>
      <c r="I6" s="33">
        <v>11993</v>
      </c>
      <c r="J6" s="33">
        <v>12690</v>
      </c>
      <c r="K6" s="33">
        <v>13324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156</v>
      </c>
      <c r="C7" s="33">
        <v>19804</v>
      </c>
      <c r="D7" s="33">
        <v>19125</v>
      </c>
      <c r="E7" s="33">
        <v>20744</v>
      </c>
      <c r="F7" s="32">
        <v>25556</v>
      </c>
      <c r="G7" s="33">
        <v>22966</v>
      </c>
      <c r="H7" s="34">
        <v>22966</v>
      </c>
      <c r="I7" s="33">
        <v>24055</v>
      </c>
      <c r="J7" s="33">
        <v>24272</v>
      </c>
      <c r="K7" s="33">
        <v>25486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157</v>
      </c>
      <c r="C8" s="33">
        <v>82806</v>
      </c>
      <c r="D8" s="33">
        <v>23524</v>
      </c>
      <c r="E8" s="33">
        <v>23152</v>
      </c>
      <c r="F8" s="32">
        <v>26354</v>
      </c>
      <c r="G8" s="33">
        <v>23167</v>
      </c>
      <c r="H8" s="34">
        <v>23167</v>
      </c>
      <c r="I8" s="33">
        <v>25187</v>
      </c>
      <c r="J8" s="33">
        <v>42376</v>
      </c>
      <c r="K8" s="33">
        <v>44495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118562</v>
      </c>
      <c r="D19" s="46">
        <f t="shared" ref="D19:K19" si="1">SUM(D4:D18)</f>
        <v>59542</v>
      </c>
      <c r="E19" s="46">
        <f t="shared" si="1"/>
        <v>74749</v>
      </c>
      <c r="F19" s="47">
        <f t="shared" si="1"/>
        <v>73727</v>
      </c>
      <c r="G19" s="46">
        <f t="shared" si="1"/>
        <v>68040</v>
      </c>
      <c r="H19" s="48">
        <f t="shared" si="1"/>
        <v>68040</v>
      </c>
      <c r="I19" s="46">
        <f t="shared" si="1"/>
        <v>75182</v>
      </c>
      <c r="J19" s="46">
        <f t="shared" si="1"/>
        <v>93820</v>
      </c>
      <c r="K19" s="46">
        <f t="shared" si="1"/>
        <v>98511.2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122</v>
      </c>
      <c r="D3" s="17" t="s">
        <v>160</v>
      </c>
      <c r="E3" s="17" t="s">
        <v>162</v>
      </c>
      <c r="F3" s="173" t="s">
        <v>161</v>
      </c>
      <c r="G3" s="174"/>
      <c r="H3" s="175"/>
      <c r="I3" s="17" t="s">
        <v>164</v>
      </c>
      <c r="J3" s="17" t="s">
        <v>163</v>
      </c>
      <c r="K3" s="17" t="s">
        <v>165</v>
      </c>
    </row>
    <row r="4" spans="1:27" s="23" customFormat="1" ht="12.75" customHeight="1" x14ac:dyDescent="0.25">
      <c r="A4" s="18"/>
      <c r="B4" s="19" t="s">
        <v>6</v>
      </c>
      <c r="C4" s="20">
        <f>SUM(C5:C7)</f>
        <v>117798</v>
      </c>
      <c r="D4" s="20">
        <f t="shared" ref="D4:K4" si="0">SUM(D5:D7)</f>
        <v>59264</v>
      </c>
      <c r="E4" s="20">
        <f t="shared" si="0"/>
        <v>73392</v>
      </c>
      <c r="F4" s="21">
        <f t="shared" si="0"/>
        <v>72572</v>
      </c>
      <c r="G4" s="20">
        <f t="shared" si="0"/>
        <v>66479</v>
      </c>
      <c r="H4" s="22">
        <f t="shared" si="0"/>
        <v>66479</v>
      </c>
      <c r="I4" s="20">
        <f t="shared" si="0"/>
        <v>75182</v>
      </c>
      <c r="J4" s="20">
        <f t="shared" si="0"/>
        <v>93820</v>
      </c>
      <c r="K4" s="20">
        <f t="shared" si="0"/>
        <v>98511.2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38754</v>
      </c>
      <c r="D5" s="28">
        <v>39864</v>
      </c>
      <c r="E5" s="28">
        <v>43219</v>
      </c>
      <c r="F5" s="27">
        <v>50622</v>
      </c>
      <c r="G5" s="28">
        <v>46091</v>
      </c>
      <c r="H5" s="29">
        <v>46091</v>
      </c>
      <c r="I5" s="28">
        <v>49054</v>
      </c>
      <c r="J5" s="28">
        <v>56955</v>
      </c>
      <c r="K5" s="29">
        <v>59804.45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79044</v>
      </c>
      <c r="D6" s="33">
        <v>19400</v>
      </c>
      <c r="E6" s="33">
        <v>30173</v>
      </c>
      <c r="F6" s="32">
        <v>21950</v>
      </c>
      <c r="G6" s="33">
        <v>20388</v>
      </c>
      <c r="H6" s="34">
        <v>20388</v>
      </c>
      <c r="I6" s="33">
        <v>26128</v>
      </c>
      <c r="J6" s="33">
        <v>36865</v>
      </c>
      <c r="K6" s="34">
        <v>38706.75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716</v>
      </c>
      <c r="D8" s="20">
        <f t="shared" ref="D8:K8" si="1">SUM(D9:D15)</f>
        <v>243</v>
      </c>
      <c r="E8" s="20">
        <f t="shared" si="1"/>
        <v>1320</v>
      </c>
      <c r="F8" s="21">
        <f t="shared" si="1"/>
        <v>1000</v>
      </c>
      <c r="G8" s="20">
        <f t="shared" si="1"/>
        <v>264</v>
      </c>
      <c r="H8" s="22">
        <f t="shared" si="1"/>
        <v>264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716</v>
      </c>
      <c r="D15" s="36">
        <v>243</v>
      </c>
      <c r="E15" s="36">
        <v>1320</v>
      </c>
      <c r="F15" s="35">
        <v>1000</v>
      </c>
      <c r="G15" s="36">
        <v>264</v>
      </c>
      <c r="H15" s="37">
        <v>264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37</v>
      </c>
      <c r="D16" s="20">
        <f t="shared" ref="D16:K16" si="2">SUM(D17:D23)</f>
        <v>35</v>
      </c>
      <c r="E16" s="20">
        <f t="shared" si="2"/>
        <v>37</v>
      </c>
      <c r="F16" s="21">
        <f t="shared" si="2"/>
        <v>155</v>
      </c>
      <c r="G16" s="20">
        <f t="shared" si="2"/>
        <v>1297</v>
      </c>
      <c r="H16" s="22">
        <f t="shared" si="2"/>
        <v>1297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37</v>
      </c>
      <c r="D18" s="33">
        <v>35</v>
      </c>
      <c r="E18" s="33">
        <v>37</v>
      </c>
      <c r="F18" s="32">
        <v>155</v>
      </c>
      <c r="G18" s="33">
        <v>1297</v>
      </c>
      <c r="H18" s="34">
        <v>1297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11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118562</v>
      </c>
      <c r="D26" s="46">
        <f t="shared" ref="D26:K26" si="3">+D4+D8+D16+D24</f>
        <v>59542</v>
      </c>
      <c r="E26" s="46">
        <f t="shared" si="3"/>
        <v>74749</v>
      </c>
      <c r="F26" s="47">
        <f t="shared" si="3"/>
        <v>73727</v>
      </c>
      <c r="G26" s="46">
        <f t="shared" si="3"/>
        <v>68040</v>
      </c>
      <c r="H26" s="48">
        <f t="shared" si="3"/>
        <v>68040</v>
      </c>
      <c r="I26" s="46">
        <f t="shared" si="3"/>
        <v>75182</v>
      </c>
      <c r="J26" s="46">
        <f t="shared" si="3"/>
        <v>93820</v>
      </c>
      <c r="K26" s="46">
        <f t="shared" si="3"/>
        <v>98511.2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Jonathan Benjamin</cp:lastModifiedBy>
  <dcterms:created xsi:type="dcterms:W3CDTF">2014-05-29T13:32:44Z</dcterms:created>
  <dcterms:modified xsi:type="dcterms:W3CDTF">2014-06-02T07:31:45Z</dcterms:modified>
</cp:coreProperties>
</file>